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871" activeTab="0"/>
  </bookViews>
  <sheets>
    <sheet name="функционал" sheetId="1" r:id="rId1"/>
    <sheet name="Прил-10-" sheetId="2" r:id="rId2"/>
    <sheet name="ведомственная" sheetId="3" r:id="rId3"/>
  </sheets>
  <definedNames>
    <definedName name="_xlnm.Print_Titles" localSheetId="2">'ведомственная'!$21:$21</definedName>
    <definedName name="_xlnm.Print_Titles" localSheetId="1">'Прил-10-'!$2:$2</definedName>
    <definedName name="_xlnm.Print_Area" localSheetId="2">'ведомственная'!$A$1:$H$194</definedName>
  </definedNames>
  <calcPr fullCalcOnLoad="1"/>
</workbook>
</file>

<file path=xl/sharedStrings.xml><?xml version="1.0" encoding="utf-8"?>
<sst xmlns="http://schemas.openxmlformats.org/spreadsheetml/2006/main" count="1239" uniqueCount="167">
  <si>
    <t>Общегосударственные вопросы</t>
  </si>
  <si>
    <t>Резервные фонды</t>
  </si>
  <si>
    <t>Жилищно-коммунальное хозяйство</t>
  </si>
  <si>
    <t>Наименование</t>
  </si>
  <si>
    <t>Рз</t>
  </si>
  <si>
    <t>ПР</t>
  </si>
  <si>
    <t>ЦСР</t>
  </si>
  <si>
    <t>ВР</t>
  </si>
  <si>
    <t>ВСЕГО:</t>
  </si>
  <si>
    <t>О1</t>
  </si>
  <si>
    <t>О2</t>
  </si>
  <si>
    <t>О4</t>
  </si>
  <si>
    <t>О7</t>
  </si>
  <si>
    <t>Центральный аппарат</t>
  </si>
  <si>
    <t xml:space="preserve">ВЕДОМСТВЕННАЯ СТРУКТУРА </t>
  </si>
  <si>
    <t>Обеспечение деятельности подведомственных учреждений</t>
  </si>
  <si>
    <t>тыс.руб.</t>
  </si>
  <si>
    <t>Другие вопросы в области жилищно-коммунального хозяйства</t>
  </si>
  <si>
    <t xml:space="preserve">Культура 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</si>
  <si>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</si>
  <si>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</si>
  <si>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</si>
  <si>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Функционирование высшего должностного лица субъекта РФ и органа местного самоуправления</t>
  </si>
  <si>
    <t>ОО2 04 00</t>
  </si>
  <si>
    <t>О2О 00 00</t>
  </si>
  <si>
    <t>ОО2 00 00</t>
  </si>
  <si>
    <t>О2О 00 02</t>
  </si>
  <si>
    <t>Резервные фонды  местных администраций</t>
  </si>
  <si>
    <t>О7О 05 00</t>
  </si>
  <si>
    <t>О7О 00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</si>
  <si>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</si>
  <si>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Мобилизационная  и вневойсковая подготовка</t>
  </si>
  <si>
    <t>02</t>
  </si>
  <si>
    <t>03</t>
  </si>
  <si>
    <t>000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</si>
  <si>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</si>
  <si>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</si>
  <si>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</si>
  <si>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</si>
  <si>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Благоустройство</t>
  </si>
  <si>
    <t>05</t>
  </si>
  <si>
    <t>6000000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</si>
  <si>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</si>
  <si>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</si>
  <si>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</si>
  <si>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</si>
  <si>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</si>
  <si>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</si>
  <si>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</si>
  <si>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</si>
  <si>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</si>
  <si>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</si>
  <si>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08</t>
  </si>
  <si>
    <t>01</t>
  </si>
  <si>
    <t>4400000</t>
  </si>
  <si>
    <t>4409900</t>
  </si>
  <si>
    <t>Национальная оборона</t>
  </si>
  <si>
    <t>Функционирование Правительства РФ, высших  исполнительной органов государственной власти субъектов РФ , местных администраций</t>
  </si>
  <si>
    <t xml:space="preserve">Культура, кинематография и средства массовой информации </t>
  </si>
  <si>
    <t>Комплектование книжных фондов библиотек муниципальных образований</t>
  </si>
  <si>
    <t>Социальное обеспечение населения</t>
  </si>
  <si>
    <t>Социальная политика</t>
  </si>
  <si>
    <t>Исполнено за 1 квартал 2009 года</t>
  </si>
  <si>
    <t>Приложение №6</t>
  </si>
  <si>
    <t>Национальная экономика</t>
  </si>
  <si>
    <t>04</t>
  </si>
  <si>
    <t>Другие вопросы в области национальной экономики</t>
  </si>
  <si>
    <t>12</t>
  </si>
  <si>
    <t>ОО2 08 00</t>
  </si>
  <si>
    <t>Глава местной администрации (исполнительно-распорядительного органа муниципального образования)</t>
  </si>
  <si>
    <t>Региональные целевые программы</t>
  </si>
  <si>
    <t>Доплаты к пенсиям государственных служащих субъектов РФ и муниципальных служащих</t>
  </si>
  <si>
    <t>Доплаты к пенсиям, дополнительное пенсионное обеспечение</t>
  </si>
  <si>
    <t>Пенсионное обеспечение</t>
  </si>
  <si>
    <t>522 0000</t>
  </si>
  <si>
    <t>Функционирование Правительства РФ , высших  исполнительной органов государственной власти субъектов РФ , местных администраций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</si>
  <si>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</si>
  <si>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</si>
  <si>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</si>
  <si>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</si>
  <si>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</si>
  <si>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</si>
  <si>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</si>
  <si>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</si>
  <si>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</si>
  <si>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</si>
  <si>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Фонд оплаты труда и страховые взносы</t>
  </si>
  <si>
    <t>Социальное обеспечение и иные выплаты населению</t>
  </si>
  <si>
    <t>10</t>
  </si>
  <si>
    <t>НА 2012 ГОД</t>
  </si>
  <si>
    <t>к Решению  Совета народных депутатов Новоильменского сельского поселения "О бюджете Новоильменского сельского поселения на 2012 год и плановый период 2013 и 2014 годов"</t>
  </si>
  <si>
    <t>от_______________2011г.№_________</t>
  </si>
  <si>
    <t>РАСХОДОВ  БЮДЖЕТА НОВОИЛЬМЕНСКОГО СЕЛЬСКОГО ПОСЕЛЕНИЯ</t>
  </si>
  <si>
    <t xml:space="preserve">Прочая закупка товаров, работ и услуг для государственных нужд </t>
  </si>
  <si>
    <t>О3</t>
  </si>
  <si>
    <t>Мероприятия в области социальной политики</t>
  </si>
  <si>
    <t>505 33 00</t>
  </si>
  <si>
    <t>Пособия и компенсации гражданам и иные социальные выплаты, кроме публичных нормативных актов</t>
  </si>
  <si>
    <t>Сициальные выплаты</t>
  </si>
  <si>
    <t>Образование</t>
  </si>
  <si>
    <t>07</t>
  </si>
  <si>
    <t>Дошкольное образование</t>
  </si>
  <si>
    <t>Детские дошкольные учреждения</t>
  </si>
  <si>
    <t>Расходы на выплаты персоналу в целях обеспечения выполнения функций гос.органами, казенными учреждениями, органами управления гос.внебюджетными фондами</t>
  </si>
  <si>
    <t>420 99 00</t>
  </si>
  <si>
    <t>Иные выплаты персоналу, за исключением ФОТ</t>
  </si>
  <si>
    <t>Прочие выплаты</t>
  </si>
  <si>
    <t>Общее образование</t>
  </si>
  <si>
    <t>Школы-детские сады, школы начальные, неполные средние и средние</t>
  </si>
  <si>
    <t>421 99 00</t>
  </si>
  <si>
    <t>420 00 00</t>
  </si>
  <si>
    <t>421 00 00</t>
  </si>
  <si>
    <t>ВСЕГО</t>
  </si>
  <si>
    <t>Жилищное хозяйство</t>
  </si>
  <si>
    <t>Коммунальное хозяйство</t>
  </si>
  <si>
    <t>АДМИНИСТРАЦИЯ ЕЛАНЬ-КОЛЕНОВСКОГО ГОРОДСКОГО ПОСЕЛЕНИЯ</t>
  </si>
  <si>
    <t>РАСХОДОВ  БЮДЖЕТА ЕЛАНЬ-КОЛЕНОВСКОГО ГОРОДСКОГО ПОСЕЛЕНИЯ</t>
  </si>
  <si>
    <t>Поддержка жилищного хозяйства</t>
  </si>
  <si>
    <t>350 00 00</t>
  </si>
  <si>
    <t>Кап.ремонт гос.жилищного фонда субъектов РФ и муниципального жилищного фонда</t>
  </si>
  <si>
    <t>350 02 00</t>
  </si>
  <si>
    <t>Закупка товаров, работ и услуг в целях кап.ремонта гос.имущества</t>
  </si>
  <si>
    <t>Поддержка коммунального хозяйства</t>
  </si>
  <si>
    <t>Мероприятия в области коммунального хозяйства</t>
  </si>
  <si>
    <t>351 00 00</t>
  </si>
  <si>
    <t>351 05 00</t>
  </si>
  <si>
    <t>Культура, кинематография</t>
  </si>
  <si>
    <t>Учреждения культуры и мероприятия в сфере культуры и кинематографии</t>
  </si>
  <si>
    <t>4400200</t>
  </si>
  <si>
    <t>Библиотеки</t>
  </si>
  <si>
    <t>4420000</t>
  </si>
  <si>
    <t>4429900</t>
  </si>
  <si>
    <t>Социальные выплаты гражданам, кроме публичных нормативных социальных выплат</t>
  </si>
  <si>
    <t>Иные выплаты персоналу, за исключением фонда оплаты труда</t>
  </si>
  <si>
    <t xml:space="preserve">Физическая культура и спорт </t>
  </si>
  <si>
    <t xml:space="preserve">Физическая культура </t>
  </si>
  <si>
    <t>Физкультурно-оздоровительная работа и спортивные мероприятия</t>
  </si>
  <si>
    <t>Мероприятия в области здавоохранения, спорта ифизической культуры, туризма</t>
  </si>
  <si>
    <t>11</t>
  </si>
  <si>
    <t>512 00 00</t>
  </si>
  <si>
    <t>512 97 00</t>
  </si>
  <si>
    <t>МКУ КСК "Кристалл"</t>
  </si>
  <si>
    <t>Главный распорядитель бюджетных средств</t>
  </si>
  <si>
    <t>Пенсии</t>
  </si>
  <si>
    <t>Иные выплаты населению</t>
  </si>
  <si>
    <t>МКОУ Новохоперского муниципального района Воронежской области "Елань-Коленовская средняя общеобразовательная школа №2"</t>
  </si>
  <si>
    <t>МКДОУ Новохоперского муниципального районаВоронежской области "Елань-Коленовский детский сад общеразвивающего вида "Светлячок"</t>
  </si>
  <si>
    <t>Приложение №2</t>
  </si>
  <si>
    <t>к постановлению администрации Елань-Коленовского</t>
  </si>
  <si>
    <t>городского поселения Новохоперского муниципального</t>
  </si>
  <si>
    <t>района Воронежской области "Об исполнении бюджета</t>
  </si>
  <si>
    <t>Елань-Коленовского городского поселения за 1 квартал</t>
  </si>
  <si>
    <t>2012г"</t>
  </si>
  <si>
    <t>от "___"______________2012г   №_____</t>
  </si>
  <si>
    <t>утверждено на год</t>
  </si>
  <si>
    <t>фактическое исполнение за 1 квартал 2012г</t>
  </si>
  <si>
    <t>О5</t>
  </si>
  <si>
    <t>Целевые программы муниципальных образований</t>
  </si>
  <si>
    <t>795 00 00</t>
  </si>
  <si>
    <t>Бюджетные инвестиции</t>
  </si>
  <si>
    <t>О03</t>
  </si>
  <si>
    <t>Приложение №3</t>
  </si>
  <si>
    <t>к постановлению администрации Елань-Коленовского городского поселения Новохоперского муниципального района Воронежской области "Об исполнении бюджета Елань-Коленовского городского поселения за 1 квартал 2012г"</t>
  </si>
  <si>
    <t xml:space="preserve">от  "___"  ____________  2012г.  №____  </t>
  </si>
  <si>
    <t>РАСПРЕДЕЛЕНИЕ  АССИГНОВАНИЙ ИЗ  БЮДЖЕТА ЕЛАНЬ-КОЛЕНОВСКОГО ГОРОДСКОГО ПОСЕЛЕНИЯ ЗА 1 КВАРТАЛ 2012 ГОД ПО РАЗДЕЛАМ И ПОДРАЗДЕЛАМ, ЦЕЛЕВЫМ СТАТЬЯМ И ВИДАМ РАСХОДОВ ФУНКЦИОНАЛЬНОЙ КЛАССИФИКАЦИИ РАСХОДОВ БЮДЖЕТОВ</t>
  </si>
  <si>
    <t>План 2012г</t>
  </si>
  <si>
    <t>Фактическое исполнение за 1 квартал 2012г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</si>
</sst>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44" fontId="13" fillId="0" borderId="0" xfId="43" applyFont="1" applyAlignment="1">
      <alignment horizontal="left" wrapText="1"/>
    </xf>
    <xf numFmtId="44" fontId="14" fillId="0" borderId="0" xfId="43" applyFont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168" fontId="4" fillId="0" borderId="13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168" fontId="12" fillId="0" borderId="13" xfId="0" applyNumberFormat="1" applyFont="1" applyBorder="1" applyAlignment="1">
      <alignment horizontal="center"/>
    </xf>
    <xf numFmtId="168" fontId="1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4" fontId="17" fillId="0" borderId="0" xfId="43" applyFont="1" applyAlignment="1">
      <alignment wrapText="1"/>
    </xf>
    <xf numFmtId="0" fontId="5" fillId="0" borderId="2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28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42">
      <selection activeCell="G154" sqref="G154"/>
    </sheetView>
  </sheetViews>
  <sheetFormatPr defaultColWidth="9.00390625" defaultRowHeight="12.75"/>
  <cols>
    <col min="1" max="1" width="44.375" style="0" customWidth="1"/>
    <col min="2" max="4" width="10.75390625" style="0" customWidth="1"/>
    <col min="5" max="6" width="11.625" style="0" customWidth="1"/>
    <col min="7" max="7" width="11.75390625" style="4" customWidth="1"/>
  </cols>
  <sheetData>
    <row r="1" spans="1:7" ht="15.75">
      <c r="A1" s="4"/>
      <c r="B1" s="4"/>
      <c r="C1" s="131" t="s">
        <v>161</v>
      </c>
      <c r="D1" s="131"/>
      <c r="E1" s="131"/>
      <c r="F1" s="126"/>
      <c r="G1" s="115"/>
    </row>
    <row r="2" spans="1:7" ht="53.25" customHeight="1">
      <c r="A2" s="4"/>
      <c r="B2" s="132" t="s">
        <v>162</v>
      </c>
      <c r="C2" s="132"/>
      <c r="D2" s="132"/>
      <c r="E2" s="132"/>
      <c r="F2" s="132"/>
      <c r="G2" s="132"/>
    </row>
    <row r="3" spans="1:7" ht="15.75">
      <c r="A3" s="4"/>
      <c r="B3" s="6"/>
      <c r="C3" s="122" t="s">
        <v>163</v>
      </c>
      <c r="D3" s="123"/>
      <c r="E3" s="122"/>
      <c r="F3" s="122"/>
      <c r="G3" s="5"/>
    </row>
    <row r="4" spans="1:7" ht="57.75" customHeight="1">
      <c r="A4" s="130" t="s">
        <v>164</v>
      </c>
      <c r="B4" s="130"/>
      <c r="C4" s="130"/>
      <c r="D4" s="130"/>
      <c r="E4" s="130"/>
      <c r="F4" s="130"/>
      <c r="G4" s="130"/>
    </row>
    <row r="5" spans="1:7" ht="21" customHeight="1" thickBot="1">
      <c r="A5" s="66"/>
      <c r="B5" s="66"/>
      <c r="C5" s="66"/>
      <c r="D5" s="66"/>
      <c r="E5" s="66"/>
      <c r="F5" s="66"/>
      <c r="G5" s="66"/>
    </row>
    <row r="6" spans="1:7" ht="51">
      <c r="A6" s="8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27" t="s">
        <v>165</v>
      </c>
      <c r="G6" s="87" t="s">
        <v>166</v>
      </c>
    </row>
    <row r="7" spans="1:7" ht="12.75">
      <c r="A7" s="88" t="s">
        <v>112</v>
      </c>
      <c r="B7" s="7"/>
      <c r="C7" s="7"/>
      <c r="D7" s="7"/>
      <c r="E7" s="7"/>
      <c r="F7" s="89">
        <f>+F8+F38+F48+F54+F92+F118+F141+F154</f>
        <v>37281246</v>
      </c>
      <c r="G7" s="129">
        <f>+G8+G38+G48+G54+G92+G118+G141+G154</f>
        <v>5287471.480000001</v>
      </c>
    </row>
    <row r="8" spans="1:7" ht="12.75">
      <c r="A8" s="17" t="s">
        <v>0</v>
      </c>
      <c r="B8" s="7" t="s">
        <v>9</v>
      </c>
      <c r="C8" s="7"/>
      <c r="D8" s="7"/>
      <c r="E8" s="7"/>
      <c r="F8" s="91">
        <f>F9+F27+F33</f>
        <v>5124150</v>
      </c>
      <c r="G8" s="128">
        <f>G9+G27+G33</f>
        <v>1255213.8800000001</v>
      </c>
    </row>
    <row r="9" spans="1:7" ht="38.25">
      <c r="A9" s="17" t="s">
        <v>75</v>
      </c>
      <c r="B9" s="7" t="s">
        <v>9</v>
      </c>
      <c r="C9" s="7" t="s">
        <v>11</v>
      </c>
      <c r="D9" s="7"/>
      <c r="E9" s="7"/>
      <c r="F9" s="91">
        <f>F10</f>
        <v>5029900</v>
      </c>
      <c r="G9" s="128">
        <f>G10</f>
        <v>1180967.8800000001</v>
      </c>
    </row>
    <row r="10" spans="1:7" ht="38.25">
      <c r="A10" s="18" t="s">
        <v>30</v>
      </c>
      <c r="B10" s="10" t="s">
        <v>9</v>
      </c>
      <c r="C10" s="10" t="s">
        <v>11</v>
      </c>
      <c r="D10" s="10" t="s">
        <v>25</v>
      </c>
      <c r="E10" s="10"/>
      <c r="F10" s="92">
        <f>F11+F23</f>
        <v>5029900</v>
      </c>
      <c r="G10" s="97">
        <f>G11+G23</f>
        <v>1180967.8800000001</v>
      </c>
    </row>
    <row r="11" spans="1:7" ht="12.75">
      <c r="A11" s="18" t="s">
        <v>13</v>
      </c>
      <c r="B11" s="10" t="s">
        <v>9</v>
      </c>
      <c r="C11" s="10" t="s">
        <v>11</v>
      </c>
      <c r="D11" s="10" t="s">
        <v>23</v>
      </c>
      <c r="E11" s="10"/>
      <c r="F11" s="92">
        <f>F12+F16+F20</f>
        <v>4215900</v>
      </c>
      <c r="G11" s="97">
        <f>G12+G16+G20</f>
        <v>1082584.05</v>
      </c>
    </row>
    <row r="12" spans="1:7" ht="51">
      <c r="A12" s="18" t="s">
        <v>76</v>
      </c>
      <c r="B12" s="10" t="s">
        <v>9</v>
      </c>
      <c r="C12" s="10" t="s">
        <v>11</v>
      </c>
      <c r="D12" s="10" t="s">
        <v>23</v>
      </c>
      <c r="E12" s="10">
        <v>100</v>
      </c>
      <c r="F12" s="92">
        <f>F13</f>
        <v>2559800</v>
      </c>
      <c r="G12" s="97">
        <f>G13</f>
        <v>260137.59</v>
      </c>
    </row>
    <row r="13" spans="1:7" ht="25.5">
      <c r="A13" s="27" t="s">
        <v>77</v>
      </c>
      <c r="B13" s="10" t="s">
        <v>9</v>
      </c>
      <c r="C13" s="10" t="s">
        <v>11</v>
      </c>
      <c r="D13" s="10" t="s">
        <v>23</v>
      </c>
      <c r="E13" s="10">
        <v>120</v>
      </c>
      <c r="F13" s="92">
        <f>F14+F15</f>
        <v>2559800</v>
      </c>
      <c r="G13" s="97">
        <f>G14+G15</f>
        <v>260137.59</v>
      </c>
    </row>
    <row r="14" spans="1:7" ht="12.75">
      <c r="A14" s="27" t="s">
        <v>86</v>
      </c>
      <c r="B14" s="10" t="s">
        <v>9</v>
      </c>
      <c r="C14" s="10" t="s">
        <v>11</v>
      </c>
      <c r="D14" s="10" t="s">
        <v>23</v>
      </c>
      <c r="E14" s="10">
        <v>121</v>
      </c>
      <c r="F14" s="92">
        <v>2558000</v>
      </c>
      <c r="G14" s="97">
        <v>260137.59</v>
      </c>
    </row>
    <row r="15" spans="1:7" ht="25.5">
      <c r="A15" s="113" t="s">
        <v>133</v>
      </c>
      <c r="B15" s="10" t="s">
        <v>9</v>
      </c>
      <c r="C15" s="10" t="s">
        <v>11</v>
      </c>
      <c r="D15" s="10" t="s">
        <v>23</v>
      </c>
      <c r="E15" s="10">
        <v>122</v>
      </c>
      <c r="F15" s="92">
        <v>1800</v>
      </c>
      <c r="G15" s="92"/>
    </row>
    <row r="16" spans="1:7" ht="25.5">
      <c r="A16" s="18" t="s">
        <v>78</v>
      </c>
      <c r="B16" s="10" t="s">
        <v>9</v>
      </c>
      <c r="C16" s="10" t="s">
        <v>11</v>
      </c>
      <c r="D16" s="10" t="s">
        <v>23</v>
      </c>
      <c r="E16" s="9">
        <v>200</v>
      </c>
      <c r="F16" s="92">
        <f>F17</f>
        <v>1648600</v>
      </c>
      <c r="G16" s="97">
        <f>G17</f>
        <v>822176.03</v>
      </c>
    </row>
    <row r="17" spans="1:7" ht="25.5">
      <c r="A17" s="18" t="s">
        <v>79</v>
      </c>
      <c r="B17" s="10" t="s">
        <v>9</v>
      </c>
      <c r="C17" s="10" t="s">
        <v>11</v>
      </c>
      <c r="D17" s="10" t="s">
        <v>23</v>
      </c>
      <c r="E17" s="9">
        <v>240</v>
      </c>
      <c r="F17" s="92">
        <f>F19+F18</f>
        <v>1648600</v>
      </c>
      <c r="G17" s="97">
        <f>G19+G18</f>
        <v>822176.03</v>
      </c>
    </row>
    <row r="18" spans="1:7" ht="25.5">
      <c r="A18" s="18" t="s">
        <v>80</v>
      </c>
      <c r="B18" s="10" t="s">
        <v>9</v>
      </c>
      <c r="C18" s="10" t="s">
        <v>11</v>
      </c>
      <c r="D18" s="10" t="s">
        <v>23</v>
      </c>
      <c r="E18" s="9">
        <v>242</v>
      </c>
      <c r="F18" s="92">
        <v>146000</v>
      </c>
      <c r="G18" s="97">
        <v>20576.79</v>
      </c>
    </row>
    <row r="19" spans="1:7" ht="25.5">
      <c r="A19" s="18" t="s">
        <v>81</v>
      </c>
      <c r="B19" s="10" t="s">
        <v>9</v>
      </c>
      <c r="C19" s="10" t="s">
        <v>11</v>
      </c>
      <c r="D19" s="10" t="s">
        <v>23</v>
      </c>
      <c r="E19" s="9">
        <v>244</v>
      </c>
      <c r="F19" s="92">
        <v>1502600</v>
      </c>
      <c r="G19" s="92">
        <v>801599.24</v>
      </c>
    </row>
    <row r="20" spans="1:7" ht="12.75">
      <c r="A20" s="18" t="s">
        <v>82</v>
      </c>
      <c r="B20" s="10" t="s">
        <v>9</v>
      </c>
      <c r="C20" s="10" t="s">
        <v>11</v>
      </c>
      <c r="D20" s="10" t="s">
        <v>23</v>
      </c>
      <c r="E20" s="9">
        <v>800</v>
      </c>
      <c r="F20" s="92">
        <f>F21</f>
        <v>7500</v>
      </c>
      <c r="G20" s="97">
        <f>G21</f>
        <v>270.43</v>
      </c>
    </row>
    <row r="21" spans="1:7" ht="12.75">
      <c r="A21" s="18" t="s">
        <v>83</v>
      </c>
      <c r="B21" s="10" t="s">
        <v>9</v>
      </c>
      <c r="C21" s="10" t="s">
        <v>11</v>
      </c>
      <c r="D21" s="10" t="s">
        <v>23</v>
      </c>
      <c r="E21" s="9">
        <v>850</v>
      </c>
      <c r="F21" s="92">
        <f>F22</f>
        <v>7500</v>
      </c>
      <c r="G21" s="97">
        <f>G22</f>
        <v>270.43</v>
      </c>
    </row>
    <row r="22" spans="1:7" ht="12.75">
      <c r="A22" s="18" t="s">
        <v>84</v>
      </c>
      <c r="B22" s="10" t="s">
        <v>9</v>
      </c>
      <c r="C22" s="10" t="s">
        <v>11</v>
      </c>
      <c r="D22" s="10" t="s">
        <v>23</v>
      </c>
      <c r="E22" s="9">
        <v>852</v>
      </c>
      <c r="F22" s="92">
        <v>7500</v>
      </c>
      <c r="G22" s="97">
        <v>270.43</v>
      </c>
    </row>
    <row r="23" spans="1:7" ht="38.25">
      <c r="A23" s="19" t="s">
        <v>69</v>
      </c>
      <c r="B23" s="10" t="s">
        <v>9</v>
      </c>
      <c r="C23" s="10" t="s">
        <v>11</v>
      </c>
      <c r="D23" s="10" t="s">
        <v>68</v>
      </c>
      <c r="E23" s="9"/>
      <c r="F23" s="92">
        <f aca="true" t="shared" si="0" ref="F23:G25">F24</f>
        <v>814000</v>
      </c>
      <c r="G23" s="97">
        <f t="shared" si="0"/>
        <v>98383.83</v>
      </c>
    </row>
    <row r="24" spans="1:7" ht="51">
      <c r="A24" s="18" t="s">
        <v>76</v>
      </c>
      <c r="B24" s="10" t="s">
        <v>9</v>
      </c>
      <c r="C24" s="10" t="s">
        <v>11</v>
      </c>
      <c r="D24" s="10" t="s">
        <v>68</v>
      </c>
      <c r="E24" s="10">
        <v>100</v>
      </c>
      <c r="F24" s="92">
        <f t="shared" si="0"/>
        <v>814000</v>
      </c>
      <c r="G24" s="97">
        <f t="shared" si="0"/>
        <v>98383.83</v>
      </c>
    </row>
    <row r="25" spans="1:7" ht="25.5">
      <c r="A25" s="27" t="s">
        <v>77</v>
      </c>
      <c r="B25" s="10" t="s">
        <v>9</v>
      </c>
      <c r="C25" s="10" t="s">
        <v>11</v>
      </c>
      <c r="D25" s="10" t="s">
        <v>68</v>
      </c>
      <c r="E25" s="10">
        <v>120</v>
      </c>
      <c r="F25" s="92">
        <f t="shared" si="0"/>
        <v>814000</v>
      </c>
      <c r="G25" s="97">
        <f t="shared" si="0"/>
        <v>98383.83</v>
      </c>
    </row>
    <row r="26" spans="1:7" ht="12.75">
      <c r="A26" s="27" t="s">
        <v>86</v>
      </c>
      <c r="B26" s="10" t="s">
        <v>9</v>
      </c>
      <c r="C26" s="10" t="s">
        <v>11</v>
      </c>
      <c r="D26" s="10" t="s">
        <v>68</v>
      </c>
      <c r="E26" s="10">
        <v>121</v>
      </c>
      <c r="F26" s="92">
        <v>814000</v>
      </c>
      <c r="G26" s="97">
        <v>98383.83</v>
      </c>
    </row>
    <row r="27" spans="1:7" ht="12.75">
      <c r="A27" s="93" t="s">
        <v>19</v>
      </c>
      <c r="B27" s="13" t="s">
        <v>9</v>
      </c>
      <c r="C27" s="13" t="s">
        <v>12</v>
      </c>
      <c r="D27" s="13"/>
      <c r="E27" s="13"/>
      <c r="F27" s="91">
        <f aca="true" t="shared" si="1" ref="F27:G29">F28</f>
        <v>74250</v>
      </c>
      <c r="G27" s="91">
        <f t="shared" si="1"/>
        <v>74246</v>
      </c>
    </row>
    <row r="28" spans="1:7" ht="12.75">
      <c r="A28" s="18" t="s">
        <v>20</v>
      </c>
      <c r="B28" s="9" t="s">
        <v>9</v>
      </c>
      <c r="C28" s="9" t="s">
        <v>12</v>
      </c>
      <c r="D28" s="9" t="s">
        <v>24</v>
      </c>
      <c r="E28" s="9"/>
      <c r="F28" s="92">
        <f t="shared" si="1"/>
        <v>74250</v>
      </c>
      <c r="G28" s="92">
        <f t="shared" si="1"/>
        <v>74246</v>
      </c>
    </row>
    <row r="29" spans="1:7" ht="25.5">
      <c r="A29" s="18" t="s">
        <v>21</v>
      </c>
      <c r="B29" s="9" t="s">
        <v>9</v>
      </c>
      <c r="C29" s="9" t="s">
        <v>12</v>
      </c>
      <c r="D29" s="9" t="s">
        <v>26</v>
      </c>
      <c r="E29" s="9"/>
      <c r="F29" s="92">
        <f t="shared" si="1"/>
        <v>74250</v>
      </c>
      <c r="G29" s="92">
        <f t="shared" si="1"/>
        <v>74246</v>
      </c>
    </row>
    <row r="30" spans="1:7" ht="25.5">
      <c r="A30" s="18" t="s">
        <v>78</v>
      </c>
      <c r="B30" s="9" t="s">
        <v>9</v>
      </c>
      <c r="C30" s="9" t="s">
        <v>12</v>
      </c>
      <c r="D30" s="9" t="s">
        <v>26</v>
      </c>
      <c r="E30" s="9">
        <v>200</v>
      </c>
      <c r="F30" s="92">
        <f>F32</f>
        <v>74250</v>
      </c>
      <c r="G30" s="92">
        <f>G32</f>
        <v>74246</v>
      </c>
    </row>
    <row r="31" spans="1:7" ht="25.5">
      <c r="A31" s="18" t="s">
        <v>79</v>
      </c>
      <c r="B31" s="9" t="s">
        <v>9</v>
      </c>
      <c r="C31" s="9" t="s">
        <v>12</v>
      </c>
      <c r="D31" s="9" t="s">
        <v>26</v>
      </c>
      <c r="E31" s="9">
        <v>240</v>
      </c>
      <c r="F31" s="92">
        <f>F32</f>
        <v>74250</v>
      </c>
      <c r="G31" s="92">
        <f>G32</f>
        <v>74246</v>
      </c>
    </row>
    <row r="32" spans="1:7" ht="25.5">
      <c r="A32" s="18" t="s">
        <v>81</v>
      </c>
      <c r="B32" s="9" t="s">
        <v>9</v>
      </c>
      <c r="C32" s="9" t="s">
        <v>12</v>
      </c>
      <c r="D32" s="9" t="s">
        <v>26</v>
      </c>
      <c r="E32" s="9">
        <v>244</v>
      </c>
      <c r="F32" s="92">
        <v>74250</v>
      </c>
      <c r="G32" s="92">
        <v>74246</v>
      </c>
    </row>
    <row r="33" spans="1:7" ht="12.75">
      <c r="A33" s="17" t="s">
        <v>1</v>
      </c>
      <c r="B33" s="7" t="s">
        <v>9</v>
      </c>
      <c r="C33" s="7">
        <v>11</v>
      </c>
      <c r="D33" s="7"/>
      <c r="E33" s="7"/>
      <c r="F33" s="91">
        <f aca="true" t="shared" si="2" ref="F33:G36">F34</f>
        <v>20000</v>
      </c>
      <c r="G33" s="91">
        <f t="shared" si="2"/>
        <v>0</v>
      </c>
    </row>
    <row r="34" spans="1:7" ht="12.75">
      <c r="A34" s="18" t="s">
        <v>1</v>
      </c>
      <c r="B34" s="10" t="s">
        <v>9</v>
      </c>
      <c r="C34" s="10">
        <v>11</v>
      </c>
      <c r="D34" s="10" t="s">
        <v>29</v>
      </c>
      <c r="E34" s="10"/>
      <c r="F34" s="92">
        <f t="shared" si="2"/>
        <v>20000</v>
      </c>
      <c r="G34" s="92">
        <f t="shared" si="2"/>
        <v>0</v>
      </c>
    </row>
    <row r="35" spans="1:7" ht="12.75">
      <c r="A35" s="18" t="s">
        <v>27</v>
      </c>
      <c r="B35" s="10" t="s">
        <v>9</v>
      </c>
      <c r="C35" s="10">
        <v>11</v>
      </c>
      <c r="D35" s="10" t="s">
        <v>28</v>
      </c>
      <c r="E35" s="10"/>
      <c r="F35" s="92">
        <f t="shared" si="2"/>
        <v>20000</v>
      </c>
      <c r="G35" s="92">
        <f t="shared" si="2"/>
        <v>0</v>
      </c>
    </row>
    <row r="36" spans="1:7" ht="12.75">
      <c r="A36" s="94" t="s">
        <v>82</v>
      </c>
      <c r="B36" s="10" t="s">
        <v>9</v>
      </c>
      <c r="C36" s="10">
        <v>11</v>
      </c>
      <c r="D36" s="10" t="s">
        <v>28</v>
      </c>
      <c r="E36" s="9">
        <v>800</v>
      </c>
      <c r="F36" s="92">
        <f t="shared" si="2"/>
        <v>20000</v>
      </c>
      <c r="G36" s="92">
        <f t="shared" si="2"/>
        <v>0</v>
      </c>
    </row>
    <row r="37" spans="1:7" ht="12.75">
      <c r="A37" s="94" t="s">
        <v>85</v>
      </c>
      <c r="B37" s="10" t="s">
        <v>9</v>
      </c>
      <c r="C37" s="10">
        <v>11</v>
      </c>
      <c r="D37" s="10" t="s">
        <v>28</v>
      </c>
      <c r="E37" s="9">
        <v>870</v>
      </c>
      <c r="F37" s="92">
        <v>20000</v>
      </c>
      <c r="G37" s="92"/>
    </row>
    <row r="38" spans="1:7" ht="12.75">
      <c r="A38" s="17" t="s">
        <v>56</v>
      </c>
      <c r="B38" s="42" t="s">
        <v>32</v>
      </c>
      <c r="C38" s="43"/>
      <c r="D38" s="7"/>
      <c r="E38" s="13"/>
      <c r="F38" s="90">
        <f aca="true" t="shared" si="3" ref="F38:G40">F39</f>
        <v>279600</v>
      </c>
      <c r="G38" s="103">
        <f t="shared" si="3"/>
        <v>39411.48</v>
      </c>
    </row>
    <row r="39" spans="1:7" ht="12.75">
      <c r="A39" s="49" t="s">
        <v>31</v>
      </c>
      <c r="B39" s="42" t="s">
        <v>32</v>
      </c>
      <c r="C39" s="42" t="s">
        <v>33</v>
      </c>
      <c r="D39" s="42"/>
      <c r="E39" s="42"/>
      <c r="F39" s="90">
        <f t="shared" si="3"/>
        <v>279600</v>
      </c>
      <c r="G39" s="103">
        <f t="shared" si="3"/>
        <v>39411.48</v>
      </c>
    </row>
    <row r="40" spans="1:7" ht="24">
      <c r="A40" s="95" t="s">
        <v>35</v>
      </c>
      <c r="B40" s="25" t="s">
        <v>32</v>
      </c>
      <c r="C40" s="25" t="s">
        <v>33</v>
      </c>
      <c r="D40" s="25" t="s">
        <v>36</v>
      </c>
      <c r="E40" s="25" t="s">
        <v>34</v>
      </c>
      <c r="F40" s="96">
        <f t="shared" si="3"/>
        <v>279600</v>
      </c>
      <c r="G40" s="104">
        <f t="shared" si="3"/>
        <v>39411.48</v>
      </c>
    </row>
    <row r="41" spans="1:7" ht="38.25">
      <c r="A41" s="18" t="s">
        <v>37</v>
      </c>
      <c r="B41" s="25" t="s">
        <v>32</v>
      </c>
      <c r="C41" s="25" t="s">
        <v>33</v>
      </c>
      <c r="D41" s="25" t="s">
        <v>38</v>
      </c>
      <c r="E41" s="25" t="s">
        <v>34</v>
      </c>
      <c r="F41" s="96">
        <f>F42+F45</f>
        <v>279600</v>
      </c>
      <c r="G41" s="104">
        <f>G42+G45</f>
        <v>39411.48</v>
      </c>
    </row>
    <row r="42" spans="1:7" ht="51">
      <c r="A42" s="18" t="s">
        <v>76</v>
      </c>
      <c r="B42" s="25" t="s">
        <v>32</v>
      </c>
      <c r="C42" s="25" t="s">
        <v>33</v>
      </c>
      <c r="D42" s="25" t="s">
        <v>38</v>
      </c>
      <c r="E42" s="10">
        <v>100</v>
      </c>
      <c r="F42" s="96">
        <f>F43</f>
        <v>240600</v>
      </c>
      <c r="G42" s="104">
        <f>G43</f>
        <v>38026.29</v>
      </c>
    </row>
    <row r="43" spans="1:7" ht="25.5">
      <c r="A43" s="27" t="s">
        <v>77</v>
      </c>
      <c r="B43" s="25" t="s">
        <v>32</v>
      </c>
      <c r="C43" s="25" t="s">
        <v>33</v>
      </c>
      <c r="D43" s="25" t="s">
        <v>38</v>
      </c>
      <c r="E43" s="10">
        <v>120</v>
      </c>
      <c r="F43" s="96">
        <f>F44</f>
        <v>240600</v>
      </c>
      <c r="G43" s="104">
        <f>G44</f>
        <v>38026.29</v>
      </c>
    </row>
    <row r="44" spans="1:7" ht="12.75">
      <c r="A44" s="27" t="s">
        <v>86</v>
      </c>
      <c r="B44" s="25" t="s">
        <v>32</v>
      </c>
      <c r="C44" s="25" t="s">
        <v>33</v>
      </c>
      <c r="D44" s="25" t="s">
        <v>38</v>
      </c>
      <c r="E44" s="10">
        <v>121</v>
      </c>
      <c r="F44" s="96">
        <v>240600</v>
      </c>
      <c r="G44" s="104">
        <v>38026.29</v>
      </c>
    </row>
    <row r="45" spans="1:7" ht="25.5">
      <c r="A45" s="18" t="s">
        <v>78</v>
      </c>
      <c r="B45" s="25" t="s">
        <v>32</v>
      </c>
      <c r="C45" s="25" t="s">
        <v>33</v>
      </c>
      <c r="D45" s="25" t="s">
        <v>38</v>
      </c>
      <c r="E45" s="9">
        <v>200</v>
      </c>
      <c r="F45" s="96">
        <f>F46</f>
        <v>39000</v>
      </c>
      <c r="G45" s="104">
        <f>G46</f>
        <v>1385.19</v>
      </c>
    </row>
    <row r="46" spans="1:7" ht="25.5">
      <c r="A46" s="18" t="s">
        <v>79</v>
      </c>
      <c r="B46" s="25" t="s">
        <v>32</v>
      </c>
      <c r="C46" s="25" t="s">
        <v>33</v>
      </c>
      <c r="D46" s="25" t="s">
        <v>38</v>
      </c>
      <c r="E46" s="9">
        <v>240</v>
      </c>
      <c r="F46" s="96">
        <f>+F47</f>
        <v>39000</v>
      </c>
      <c r="G46" s="104">
        <f>+G47</f>
        <v>1385.19</v>
      </c>
    </row>
    <row r="47" spans="1:7" ht="25.5">
      <c r="A47" s="18" t="s">
        <v>81</v>
      </c>
      <c r="B47" s="25" t="s">
        <v>32</v>
      </c>
      <c r="C47" s="25" t="s">
        <v>33</v>
      </c>
      <c r="D47" s="25" t="s">
        <v>38</v>
      </c>
      <c r="E47" s="9">
        <v>244</v>
      </c>
      <c r="F47" s="96">
        <v>39000</v>
      </c>
      <c r="G47" s="104">
        <v>1385.19</v>
      </c>
    </row>
    <row r="48" spans="1:7" ht="12.75">
      <c r="A48" s="49" t="s">
        <v>64</v>
      </c>
      <c r="B48" s="44" t="s">
        <v>65</v>
      </c>
      <c r="C48" s="42"/>
      <c r="D48" s="42"/>
      <c r="E48" s="42"/>
      <c r="F48" s="91">
        <f aca="true" t="shared" si="4" ref="F48:G52">F49</f>
        <v>100020</v>
      </c>
      <c r="G48" s="91">
        <f t="shared" si="4"/>
        <v>90020</v>
      </c>
    </row>
    <row r="49" spans="1:7" ht="12.75">
      <c r="A49" s="49" t="s">
        <v>66</v>
      </c>
      <c r="B49" s="42" t="s">
        <v>65</v>
      </c>
      <c r="C49" s="42" t="s">
        <v>67</v>
      </c>
      <c r="D49" s="42"/>
      <c r="E49" s="42"/>
      <c r="F49" s="91">
        <f t="shared" si="4"/>
        <v>100020</v>
      </c>
      <c r="G49" s="91">
        <f t="shared" si="4"/>
        <v>90020</v>
      </c>
    </row>
    <row r="50" spans="1:7" ht="12.75">
      <c r="A50" s="27" t="s">
        <v>70</v>
      </c>
      <c r="B50" s="24" t="s">
        <v>65</v>
      </c>
      <c r="C50" s="25" t="s">
        <v>67</v>
      </c>
      <c r="D50" s="24" t="s">
        <v>74</v>
      </c>
      <c r="E50" s="26" t="s">
        <v>34</v>
      </c>
      <c r="F50" s="92">
        <f t="shared" si="4"/>
        <v>100020</v>
      </c>
      <c r="G50" s="92">
        <f t="shared" si="4"/>
        <v>90020</v>
      </c>
    </row>
    <row r="51" spans="1:7" ht="25.5">
      <c r="A51" s="18" t="s">
        <v>78</v>
      </c>
      <c r="B51" s="24" t="s">
        <v>65</v>
      </c>
      <c r="C51" s="25" t="s">
        <v>67</v>
      </c>
      <c r="D51" s="24" t="s">
        <v>74</v>
      </c>
      <c r="E51" s="9">
        <v>200</v>
      </c>
      <c r="F51" s="92">
        <f t="shared" si="4"/>
        <v>100020</v>
      </c>
      <c r="G51" s="92">
        <f t="shared" si="4"/>
        <v>90020</v>
      </c>
    </row>
    <row r="52" spans="1:7" ht="25.5">
      <c r="A52" s="18" t="s">
        <v>79</v>
      </c>
      <c r="B52" s="24" t="s">
        <v>65</v>
      </c>
      <c r="C52" s="25" t="s">
        <v>67</v>
      </c>
      <c r="D52" s="24" t="s">
        <v>74</v>
      </c>
      <c r="E52" s="9">
        <v>240</v>
      </c>
      <c r="F52" s="92">
        <f t="shared" si="4"/>
        <v>100020</v>
      </c>
      <c r="G52" s="92">
        <f t="shared" si="4"/>
        <v>90020</v>
      </c>
    </row>
    <row r="53" spans="1:7" ht="25.5">
      <c r="A53" s="18" t="s">
        <v>81</v>
      </c>
      <c r="B53" s="24" t="s">
        <v>65</v>
      </c>
      <c r="C53" s="25" t="s">
        <v>67</v>
      </c>
      <c r="D53" s="24" t="s">
        <v>74</v>
      </c>
      <c r="E53" s="9">
        <v>244</v>
      </c>
      <c r="F53" s="92">
        <v>100020</v>
      </c>
      <c r="G53" s="92">
        <v>90020</v>
      </c>
    </row>
    <row r="54" spans="1:7" ht="12.75">
      <c r="A54" s="49" t="s">
        <v>2</v>
      </c>
      <c r="B54" s="44" t="s">
        <v>40</v>
      </c>
      <c r="C54" s="42"/>
      <c r="D54" s="42"/>
      <c r="E54" s="42"/>
      <c r="F54" s="90">
        <f>+F55+F61+F67+F89</f>
        <v>9001600</v>
      </c>
      <c r="G54" s="90">
        <f>+G55+G61+G67+G89</f>
        <v>286557.11</v>
      </c>
    </row>
    <row r="55" spans="1:7" ht="12.75">
      <c r="A55" s="49" t="s">
        <v>113</v>
      </c>
      <c r="B55" s="42" t="s">
        <v>40</v>
      </c>
      <c r="C55" s="42" t="s">
        <v>53</v>
      </c>
      <c r="D55" s="42"/>
      <c r="E55" s="42"/>
      <c r="F55" s="90">
        <f aca="true" t="shared" si="5" ref="F55:G59">+F56</f>
        <v>75500</v>
      </c>
      <c r="G55" s="90">
        <f t="shared" si="5"/>
        <v>0</v>
      </c>
    </row>
    <row r="56" spans="1:7" ht="15">
      <c r="A56" s="108" t="s">
        <v>117</v>
      </c>
      <c r="B56" s="25" t="s">
        <v>40</v>
      </c>
      <c r="C56" s="25" t="s">
        <v>53</v>
      </c>
      <c r="D56" s="25" t="s">
        <v>118</v>
      </c>
      <c r="E56" s="9"/>
      <c r="F56" s="92">
        <f t="shared" si="5"/>
        <v>75500</v>
      </c>
      <c r="G56" s="92">
        <f t="shared" si="5"/>
        <v>0</v>
      </c>
    </row>
    <row r="57" spans="1:7" ht="30">
      <c r="A57" s="108" t="s">
        <v>119</v>
      </c>
      <c r="B57" s="25" t="s">
        <v>40</v>
      </c>
      <c r="C57" s="25" t="s">
        <v>53</v>
      </c>
      <c r="D57" s="25" t="s">
        <v>120</v>
      </c>
      <c r="E57" s="9"/>
      <c r="F57" s="92">
        <f t="shared" si="5"/>
        <v>75500</v>
      </c>
      <c r="G57" s="92">
        <f t="shared" si="5"/>
        <v>0</v>
      </c>
    </row>
    <row r="58" spans="1:7" ht="30">
      <c r="A58" s="109" t="s">
        <v>78</v>
      </c>
      <c r="B58" s="25" t="s">
        <v>40</v>
      </c>
      <c r="C58" s="25" t="s">
        <v>53</v>
      </c>
      <c r="D58" s="25" t="s">
        <v>120</v>
      </c>
      <c r="E58" s="9">
        <v>200</v>
      </c>
      <c r="F58" s="92">
        <f t="shared" si="5"/>
        <v>75500</v>
      </c>
      <c r="G58" s="92">
        <f t="shared" si="5"/>
        <v>0</v>
      </c>
    </row>
    <row r="59" spans="1:7" ht="30">
      <c r="A59" s="98" t="s">
        <v>79</v>
      </c>
      <c r="B59" s="25" t="s">
        <v>40</v>
      </c>
      <c r="C59" s="25" t="s">
        <v>53</v>
      </c>
      <c r="D59" s="25" t="s">
        <v>120</v>
      </c>
      <c r="E59" s="9">
        <v>240</v>
      </c>
      <c r="F59" s="92">
        <f t="shared" si="5"/>
        <v>75500</v>
      </c>
      <c r="G59" s="92">
        <f t="shared" si="5"/>
        <v>0</v>
      </c>
    </row>
    <row r="60" spans="1:7" ht="30">
      <c r="A60" s="109" t="s">
        <v>121</v>
      </c>
      <c r="B60" s="25" t="s">
        <v>40</v>
      </c>
      <c r="C60" s="25" t="s">
        <v>53</v>
      </c>
      <c r="D60" s="25" t="s">
        <v>120</v>
      </c>
      <c r="E60" s="9">
        <v>243</v>
      </c>
      <c r="F60" s="92">
        <v>75500</v>
      </c>
      <c r="G60" s="92"/>
    </row>
    <row r="61" spans="1:7" ht="12.75">
      <c r="A61" s="49" t="s">
        <v>114</v>
      </c>
      <c r="B61" s="42" t="s">
        <v>40</v>
      </c>
      <c r="C61" s="42" t="s">
        <v>32</v>
      </c>
      <c r="D61" s="42"/>
      <c r="E61" s="42"/>
      <c r="F61" s="90">
        <f aca="true" t="shared" si="6" ref="F61:G65">+F62</f>
        <v>2843300</v>
      </c>
      <c r="G61" s="90">
        <f t="shared" si="6"/>
        <v>0</v>
      </c>
    </row>
    <row r="62" spans="1:7" ht="15">
      <c r="A62" s="108" t="s">
        <v>122</v>
      </c>
      <c r="B62" s="25" t="s">
        <v>40</v>
      </c>
      <c r="C62" s="25" t="s">
        <v>32</v>
      </c>
      <c r="D62" s="25" t="s">
        <v>124</v>
      </c>
      <c r="E62" s="9"/>
      <c r="F62" s="92">
        <f t="shared" si="6"/>
        <v>2843300</v>
      </c>
      <c r="G62" s="92">
        <f t="shared" si="6"/>
        <v>0</v>
      </c>
    </row>
    <row r="63" spans="1:7" ht="30">
      <c r="A63" s="108" t="s">
        <v>123</v>
      </c>
      <c r="B63" s="25" t="s">
        <v>40</v>
      </c>
      <c r="C63" s="25" t="s">
        <v>32</v>
      </c>
      <c r="D63" s="25" t="s">
        <v>125</v>
      </c>
      <c r="E63" s="9"/>
      <c r="F63" s="92">
        <f t="shared" si="6"/>
        <v>2843300</v>
      </c>
      <c r="G63" s="92">
        <f t="shared" si="6"/>
        <v>0</v>
      </c>
    </row>
    <row r="64" spans="1:7" ht="30">
      <c r="A64" s="109" t="s">
        <v>78</v>
      </c>
      <c r="B64" s="25" t="s">
        <v>40</v>
      </c>
      <c r="C64" s="25" t="s">
        <v>32</v>
      </c>
      <c r="D64" s="25" t="s">
        <v>125</v>
      </c>
      <c r="E64" s="9">
        <v>200</v>
      </c>
      <c r="F64" s="92">
        <f t="shared" si="6"/>
        <v>2843300</v>
      </c>
      <c r="G64" s="92">
        <f t="shared" si="6"/>
        <v>0</v>
      </c>
    </row>
    <row r="65" spans="1:7" ht="30">
      <c r="A65" s="98" t="s">
        <v>79</v>
      </c>
      <c r="B65" s="25" t="s">
        <v>40</v>
      </c>
      <c r="C65" s="25" t="s">
        <v>32</v>
      </c>
      <c r="D65" s="25" t="s">
        <v>125</v>
      </c>
      <c r="E65" s="9">
        <v>240</v>
      </c>
      <c r="F65" s="92">
        <f t="shared" si="6"/>
        <v>2843300</v>
      </c>
      <c r="G65" s="92">
        <f t="shared" si="6"/>
        <v>0</v>
      </c>
    </row>
    <row r="66" spans="1:7" ht="30">
      <c r="A66" s="109" t="s">
        <v>81</v>
      </c>
      <c r="B66" s="25" t="s">
        <v>40</v>
      </c>
      <c r="C66" s="25" t="s">
        <v>32</v>
      </c>
      <c r="D66" s="25" t="s">
        <v>125</v>
      </c>
      <c r="E66" s="9">
        <v>244</v>
      </c>
      <c r="F66" s="92">
        <v>2843300</v>
      </c>
      <c r="G66" s="92"/>
    </row>
    <row r="67" spans="1:7" ht="12.75">
      <c r="A67" s="49" t="s">
        <v>39</v>
      </c>
      <c r="B67" s="42" t="s">
        <v>40</v>
      </c>
      <c r="C67" s="42" t="s">
        <v>33</v>
      </c>
      <c r="D67" s="42"/>
      <c r="E67" s="42"/>
      <c r="F67" s="90">
        <f>F68</f>
        <v>6047800</v>
      </c>
      <c r="G67" s="103">
        <f>G68</f>
        <v>251557.11</v>
      </c>
    </row>
    <row r="68" spans="1:7" ht="12.75">
      <c r="A68" s="27" t="s">
        <v>39</v>
      </c>
      <c r="B68" s="24" t="s">
        <v>40</v>
      </c>
      <c r="C68" s="25" t="s">
        <v>33</v>
      </c>
      <c r="D68" s="24" t="s">
        <v>41</v>
      </c>
      <c r="E68" s="26" t="s">
        <v>34</v>
      </c>
      <c r="F68" s="96">
        <f>F69+F73+F77+F81+F85</f>
        <v>6047800</v>
      </c>
      <c r="G68" s="104">
        <f>G69+G73+G77+G81+G85</f>
        <v>251557.11</v>
      </c>
    </row>
    <row r="69" spans="1:7" ht="12.75">
      <c r="A69" s="49" t="s">
        <v>42</v>
      </c>
      <c r="B69" s="42" t="s">
        <v>40</v>
      </c>
      <c r="C69" s="42" t="s">
        <v>33</v>
      </c>
      <c r="D69" s="42" t="s">
        <v>43</v>
      </c>
      <c r="E69" s="42" t="s">
        <v>34</v>
      </c>
      <c r="F69" s="90">
        <f aca="true" t="shared" si="7" ref="F69:G71">F70</f>
        <v>812800</v>
      </c>
      <c r="G69" s="103">
        <f t="shared" si="7"/>
        <v>203542.94</v>
      </c>
    </row>
    <row r="70" spans="1:7" ht="25.5">
      <c r="A70" s="18" t="s">
        <v>78</v>
      </c>
      <c r="B70" s="25" t="s">
        <v>40</v>
      </c>
      <c r="C70" s="25" t="s">
        <v>33</v>
      </c>
      <c r="D70" s="25" t="s">
        <v>43</v>
      </c>
      <c r="E70" s="9">
        <v>200</v>
      </c>
      <c r="F70" s="96">
        <f t="shared" si="7"/>
        <v>812800</v>
      </c>
      <c r="G70" s="104">
        <f t="shared" si="7"/>
        <v>203542.94</v>
      </c>
    </row>
    <row r="71" spans="1:7" ht="25.5">
      <c r="A71" s="18" t="s">
        <v>79</v>
      </c>
      <c r="B71" s="25" t="s">
        <v>40</v>
      </c>
      <c r="C71" s="25" t="s">
        <v>33</v>
      </c>
      <c r="D71" s="25" t="s">
        <v>43</v>
      </c>
      <c r="E71" s="9">
        <v>240</v>
      </c>
      <c r="F71" s="96">
        <f t="shared" si="7"/>
        <v>812800</v>
      </c>
      <c r="G71" s="104">
        <f t="shared" si="7"/>
        <v>203542.94</v>
      </c>
    </row>
    <row r="72" spans="1:7" ht="25.5">
      <c r="A72" s="18" t="s">
        <v>81</v>
      </c>
      <c r="B72" s="25" t="s">
        <v>40</v>
      </c>
      <c r="C72" s="25" t="s">
        <v>33</v>
      </c>
      <c r="D72" s="25" t="s">
        <v>43</v>
      </c>
      <c r="E72" s="9">
        <v>244</v>
      </c>
      <c r="F72" s="96">
        <v>812800</v>
      </c>
      <c r="G72" s="104">
        <v>203542.94</v>
      </c>
    </row>
    <row r="73" spans="1:7" ht="51">
      <c r="A73" s="49" t="s">
        <v>44</v>
      </c>
      <c r="B73" s="42" t="s">
        <v>40</v>
      </c>
      <c r="C73" s="42" t="s">
        <v>33</v>
      </c>
      <c r="D73" s="42" t="s">
        <v>45</v>
      </c>
      <c r="E73" s="42" t="s">
        <v>34</v>
      </c>
      <c r="F73" s="90">
        <f aca="true" t="shared" si="8" ref="F73:G75">F74</f>
        <v>100000</v>
      </c>
      <c r="G73" s="90">
        <f t="shared" si="8"/>
        <v>0</v>
      </c>
    </row>
    <row r="74" spans="1:7" ht="25.5">
      <c r="A74" s="18" t="s">
        <v>78</v>
      </c>
      <c r="B74" s="25" t="s">
        <v>40</v>
      </c>
      <c r="C74" s="25" t="s">
        <v>33</v>
      </c>
      <c r="D74" s="25" t="s">
        <v>45</v>
      </c>
      <c r="E74" s="9">
        <v>200</v>
      </c>
      <c r="F74" s="96">
        <f t="shared" si="8"/>
        <v>100000</v>
      </c>
      <c r="G74" s="96">
        <f t="shared" si="8"/>
        <v>0</v>
      </c>
    </row>
    <row r="75" spans="1:7" ht="25.5">
      <c r="A75" s="18" t="s">
        <v>79</v>
      </c>
      <c r="B75" s="25" t="s">
        <v>40</v>
      </c>
      <c r="C75" s="25" t="s">
        <v>33</v>
      </c>
      <c r="D75" s="25" t="s">
        <v>45</v>
      </c>
      <c r="E75" s="9">
        <v>240</v>
      </c>
      <c r="F75" s="96">
        <f t="shared" si="8"/>
        <v>100000</v>
      </c>
      <c r="G75" s="96">
        <f t="shared" si="8"/>
        <v>0</v>
      </c>
    </row>
    <row r="76" spans="1:7" ht="25.5">
      <c r="A76" s="18" t="s">
        <v>81</v>
      </c>
      <c r="B76" s="25" t="s">
        <v>40</v>
      </c>
      <c r="C76" s="25" t="s">
        <v>33</v>
      </c>
      <c r="D76" s="25" t="s">
        <v>45</v>
      </c>
      <c r="E76" s="9">
        <v>244</v>
      </c>
      <c r="F76" s="96">
        <v>100000</v>
      </c>
      <c r="G76" s="96"/>
    </row>
    <row r="77" spans="1:7" ht="12.75">
      <c r="A77" s="49" t="s">
        <v>46</v>
      </c>
      <c r="B77" s="42" t="s">
        <v>40</v>
      </c>
      <c r="C77" s="42" t="s">
        <v>33</v>
      </c>
      <c r="D77" s="42" t="s">
        <v>47</v>
      </c>
      <c r="E77" s="42" t="s">
        <v>34</v>
      </c>
      <c r="F77" s="90">
        <f aca="true" t="shared" si="9" ref="F77:G79">F78</f>
        <v>10000</v>
      </c>
      <c r="G77" s="90">
        <f t="shared" si="9"/>
        <v>0</v>
      </c>
    </row>
    <row r="78" spans="1:7" ht="25.5">
      <c r="A78" s="18" t="s">
        <v>78</v>
      </c>
      <c r="B78" s="25" t="s">
        <v>40</v>
      </c>
      <c r="C78" s="25" t="s">
        <v>33</v>
      </c>
      <c r="D78" s="25" t="s">
        <v>47</v>
      </c>
      <c r="E78" s="9">
        <v>200</v>
      </c>
      <c r="F78" s="96">
        <f t="shared" si="9"/>
        <v>10000</v>
      </c>
      <c r="G78" s="96">
        <f t="shared" si="9"/>
        <v>0</v>
      </c>
    </row>
    <row r="79" spans="1:7" ht="25.5">
      <c r="A79" s="18" t="s">
        <v>79</v>
      </c>
      <c r="B79" s="25" t="s">
        <v>40</v>
      </c>
      <c r="C79" s="25" t="s">
        <v>33</v>
      </c>
      <c r="D79" s="25" t="s">
        <v>47</v>
      </c>
      <c r="E79" s="9">
        <v>240</v>
      </c>
      <c r="F79" s="96">
        <f t="shared" si="9"/>
        <v>10000</v>
      </c>
      <c r="G79" s="96">
        <f t="shared" si="9"/>
        <v>0</v>
      </c>
    </row>
    <row r="80" spans="1:7" ht="25.5">
      <c r="A80" s="18" t="s">
        <v>81</v>
      </c>
      <c r="B80" s="25" t="s">
        <v>40</v>
      </c>
      <c r="C80" s="25" t="s">
        <v>33</v>
      </c>
      <c r="D80" s="25" t="s">
        <v>47</v>
      </c>
      <c r="E80" s="9">
        <v>244</v>
      </c>
      <c r="F80" s="96">
        <v>10000</v>
      </c>
      <c r="G80" s="96"/>
    </row>
    <row r="81" spans="1:7" ht="12.75">
      <c r="A81" s="49" t="s">
        <v>48</v>
      </c>
      <c r="B81" s="42" t="s">
        <v>40</v>
      </c>
      <c r="C81" s="42" t="s">
        <v>33</v>
      </c>
      <c r="D81" s="42" t="s">
        <v>49</v>
      </c>
      <c r="E81" s="42" t="s">
        <v>34</v>
      </c>
      <c r="F81" s="90">
        <f aca="true" t="shared" si="10" ref="F81:G83">F82</f>
        <v>10000</v>
      </c>
      <c r="G81" s="90">
        <f t="shared" si="10"/>
        <v>0</v>
      </c>
    </row>
    <row r="82" spans="1:7" ht="25.5">
      <c r="A82" s="18" t="s">
        <v>78</v>
      </c>
      <c r="B82" s="25" t="s">
        <v>40</v>
      </c>
      <c r="C82" s="25" t="s">
        <v>33</v>
      </c>
      <c r="D82" s="25" t="s">
        <v>49</v>
      </c>
      <c r="E82" s="9">
        <v>200</v>
      </c>
      <c r="F82" s="96">
        <f t="shared" si="10"/>
        <v>10000</v>
      </c>
      <c r="G82" s="96">
        <f t="shared" si="10"/>
        <v>0</v>
      </c>
    </row>
    <row r="83" spans="1:7" ht="25.5">
      <c r="A83" s="18" t="s">
        <v>79</v>
      </c>
      <c r="B83" s="25" t="s">
        <v>40</v>
      </c>
      <c r="C83" s="25" t="s">
        <v>33</v>
      </c>
      <c r="D83" s="25" t="s">
        <v>49</v>
      </c>
      <c r="E83" s="9">
        <v>240</v>
      </c>
      <c r="F83" s="96">
        <f t="shared" si="10"/>
        <v>10000</v>
      </c>
      <c r="G83" s="96">
        <f t="shared" si="10"/>
        <v>0</v>
      </c>
    </row>
    <row r="84" spans="1:7" ht="25.5">
      <c r="A84" s="18" t="s">
        <v>81</v>
      </c>
      <c r="B84" s="25" t="s">
        <v>40</v>
      </c>
      <c r="C84" s="25" t="s">
        <v>33</v>
      </c>
      <c r="D84" s="25" t="s">
        <v>49</v>
      </c>
      <c r="E84" s="9">
        <v>244</v>
      </c>
      <c r="F84" s="96">
        <v>10000</v>
      </c>
      <c r="G84" s="96"/>
    </row>
    <row r="85" spans="1:7" ht="25.5">
      <c r="A85" s="49" t="s">
        <v>50</v>
      </c>
      <c r="B85" s="42" t="s">
        <v>40</v>
      </c>
      <c r="C85" s="42" t="s">
        <v>33</v>
      </c>
      <c r="D85" s="42" t="s">
        <v>51</v>
      </c>
      <c r="E85" s="42" t="s">
        <v>34</v>
      </c>
      <c r="F85" s="90">
        <f aca="true" t="shared" si="11" ref="F85:G87">F86</f>
        <v>5115000</v>
      </c>
      <c r="G85" s="103">
        <f t="shared" si="11"/>
        <v>48014.17</v>
      </c>
    </row>
    <row r="86" spans="1:7" ht="25.5">
      <c r="A86" s="18" t="s">
        <v>78</v>
      </c>
      <c r="B86" s="25" t="s">
        <v>40</v>
      </c>
      <c r="C86" s="25" t="s">
        <v>33</v>
      </c>
      <c r="D86" s="25" t="s">
        <v>51</v>
      </c>
      <c r="E86" s="9">
        <v>200</v>
      </c>
      <c r="F86" s="96">
        <f t="shared" si="11"/>
        <v>5115000</v>
      </c>
      <c r="G86" s="104">
        <f t="shared" si="11"/>
        <v>48014.17</v>
      </c>
    </row>
    <row r="87" spans="1:7" ht="25.5">
      <c r="A87" s="18" t="s">
        <v>79</v>
      </c>
      <c r="B87" s="25" t="s">
        <v>40</v>
      </c>
      <c r="C87" s="25" t="s">
        <v>33</v>
      </c>
      <c r="D87" s="25" t="s">
        <v>51</v>
      </c>
      <c r="E87" s="9">
        <v>240</v>
      </c>
      <c r="F87" s="96">
        <f t="shared" si="11"/>
        <v>5115000</v>
      </c>
      <c r="G87" s="104">
        <f t="shared" si="11"/>
        <v>48014.17</v>
      </c>
    </row>
    <row r="88" spans="1:7" ht="25.5">
      <c r="A88" s="18" t="s">
        <v>81</v>
      </c>
      <c r="B88" s="25" t="s">
        <v>40</v>
      </c>
      <c r="C88" s="25" t="s">
        <v>33</v>
      </c>
      <c r="D88" s="25" t="s">
        <v>51</v>
      </c>
      <c r="E88" s="9">
        <v>244</v>
      </c>
      <c r="F88" s="96">
        <v>5115000</v>
      </c>
      <c r="G88" s="104">
        <v>48014.17</v>
      </c>
    </row>
    <row r="89" spans="1:7" ht="25.5">
      <c r="A89" s="93" t="s">
        <v>17</v>
      </c>
      <c r="B89" s="13" t="s">
        <v>156</v>
      </c>
      <c r="C89" s="13" t="s">
        <v>156</v>
      </c>
      <c r="D89" s="13"/>
      <c r="E89" s="13"/>
      <c r="F89" s="90">
        <f>+F90</f>
        <v>35000</v>
      </c>
      <c r="G89" s="90">
        <f>+G90</f>
        <v>35000</v>
      </c>
    </row>
    <row r="90" spans="1:7" ht="12.75">
      <c r="A90" s="19" t="s">
        <v>157</v>
      </c>
      <c r="B90" s="9" t="s">
        <v>156</v>
      </c>
      <c r="C90" s="9" t="s">
        <v>156</v>
      </c>
      <c r="D90" s="10" t="s">
        <v>158</v>
      </c>
      <c r="E90" s="9"/>
      <c r="F90" s="96">
        <f>+F91</f>
        <v>35000</v>
      </c>
      <c r="G90" s="96">
        <f>G91</f>
        <v>35000</v>
      </c>
    </row>
    <row r="91" spans="1:7" ht="12.75">
      <c r="A91" s="19" t="s">
        <v>159</v>
      </c>
      <c r="B91" s="9" t="s">
        <v>156</v>
      </c>
      <c r="C91" s="9" t="s">
        <v>156</v>
      </c>
      <c r="D91" s="10" t="s">
        <v>158</v>
      </c>
      <c r="E91" s="9" t="s">
        <v>160</v>
      </c>
      <c r="F91" s="96">
        <v>35000</v>
      </c>
      <c r="G91" s="96">
        <v>35000</v>
      </c>
    </row>
    <row r="92" spans="1:7" ht="12.75">
      <c r="A92" s="67" t="s">
        <v>99</v>
      </c>
      <c r="B92" s="69" t="s">
        <v>100</v>
      </c>
      <c r="C92" s="70"/>
      <c r="D92" s="71"/>
      <c r="E92" s="7"/>
      <c r="F92" s="103">
        <f>+F93+F106</f>
        <v>18048126</v>
      </c>
      <c r="G92" s="103">
        <f>+G93+G106</f>
        <v>3198910.08</v>
      </c>
    </row>
    <row r="93" spans="1:7" ht="12.75">
      <c r="A93" s="67" t="s">
        <v>101</v>
      </c>
      <c r="B93" s="69" t="s">
        <v>100</v>
      </c>
      <c r="C93" s="70" t="s">
        <v>53</v>
      </c>
      <c r="D93" s="71"/>
      <c r="E93" s="7"/>
      <c r="F93" s="90">
        <f>F94</f>
        <v>5589200</v>
      </c>
      <c r="G93" s="103">
        <f>G94</f>
        <v>915990.9600000001</v>
      </c>
    </row>
    <row r="94" spans="1:7" ht="12.75">
      <c r="A94" s="72" t="s">
        <v>102</v>
      </c>
      <c r="B94" s="74" t="s">
        <v>100</v>
      </c>
      <c r="C94" s="75" t="s">
        <v>53</v>
      </c>
      <c r="D94" s="76" t="s">
        <v>110</v>
      </c>
      <c r="E94" s="13"/>
      <c r="F94" s="96">
        <f>F95</f>
        <v>5589200</v>
      </c>
      <c r="G94" s="104">
        <f>G95</f>
        <v>915990.9600000001</v>
      </c>
    </row>
    <row r="95" spans="1:7" ht="25.5">
      <c r="A95" s="18" t="s">
        <v>15</v>
      </c>
      <c r="B95" s="74" t="s">
        <v>100</v>
      </c>
      <c r="C95" s="75" t="s">
        <v>53</v>
      </c>
      <c r="D95" s="10" t="s">
        <v>104</v>
      </c>
      <c r="E95" s="13"/>
      <c r="F95" s="96">
        <f>F96+F100+F103</f>
        <v>5589200</v>
      </c>
      <c r="G95" s="104">
        <f>G96+G100+G103</f>
        <v>915990.9600000001</v>
      </c>
    </row>
    <row r="96" spans="1:7" ht="51">
      <c r="A96" s="105" t="s">
        <v>103</v>
      </c>
      <c r="B96" s="10" t="s">
        <v>12</v>
      </c>
      <c r="C96" s="10" t="s">
        <v>9</v>
      </c>
      <c r="D96" s="10" t="s">
        <v>104</v>
      </c>
      <c r="E96" s="10">
        <v>100</v>
      </c>
      <c r="F96" s="96">
        <f>F97</f>
        <v>4939200</v>
      </c>
      <c r="G96" s="104">
        <f>G97</f>
        <v>695505.02</v>
      </c>
    </row>
    <row r="97" spans="1:7" ht="25.5">
      <c r="A97" s="105" t="s">
        <v>77</v>
      </c>
      <c r="B97" s="10" t="s">
        <v>12</v>
      </c>
      <c r="C97" s="10" t="s">
        <v>9</v>
      </c>
      <c r="D97" s="10" t="s">
        <v>104</v>
      </c>
      <c r="E97" s="10">
        <v>110</v>
      </c>
      <c r="F97" s="96">
        <f>F98+F99</f>
        <v>4939200</v>
      </c>
      <c r="G97" s="104">
        <f>G98+G99</f>
        <v>695505.02</v>
      </c>
    </row>
    <row r="98" spans="1:7" ht="12.75">
      <c r="A98" s="105" t="s">
        <v>86</v>
      </c>
      <c r="B98" s="10" t="s">
        <v>12</v>
      </c>
      <c r="C98" s="10" t="s">
        <v>9</v>
      </c>
      <c r="D98" s="10" t="s">
        <v>104</v>
      </c>
      <c r="E98" s="10">
        <v>111</v>
      </c>
      <c r="F98" s="96">
        <v>4926000</v>
      </c>
      <c r="G98" s="104">
        <v>693105.02</v>
      </c>
    </row>
    <row r="99" spans="1:7" ht="12.75">
      <c r="A99" s="18" t="s">
        <v>105</v>
      </c>
      <c r="B99" s="10" t="s">
        <v>12</v>
      </c>
      <c r="C99" s="10" t="s">
        <v>9</v>
      </c>
      <c r="D99" s="10" t="s">
        <v>104</v>
      </c>
      <c r="E99" s="10">
        <v>112</v>
      </c>
      <c r="F99" s="96">
        <v>13200</v>
      </c>
      <c r="G99" s="96">
        <v>2400</v>
      </c>
    </row>
    <row r="100" spans="1:7" ht="25.5">
      <c r="A100" s="105" t="s">
        <v>78</v>
      </c>
      <c r="B100" s="10" t="s">
        <v>12</v>
      </c>
      <c r="C100" s="10" t="s">
        <v>9</v>
      </c>
      <c r="D100" s="10" t="s">
        <v>104</v>
      </c>
      <c r="E100" s="10">
        <v>200</v>
      </c>
      <c r="F100" s="96">
        <f>F101</f>
        <v>649795</v>
      </c>
      <c r="G100" s="104">
        <f>G101</f>
        <v>220282.32</v>
      </c>
    </row>
    <row r="101" spans="1:7" ht="25.5">
      <c r="A101" s="105" t="s">
        <v>78</v>
      </c>
      <c r="B101" s="10" t="s">
        <v>12</v>
      </c>
      <c r="C101" s="10" t="s">
        <v>9</v>
      </c>
      <c r="D101" s="10" t="s">
        <v>104</v>
      </c>
      <c r="E101" s="10">
        <v>240</v>
      </c>
      <c r="F101" s="96">
        <f>F102</f>
        <v>649795</v>
      </c>
      <c r="G101" s="104">
        <f>G102</f>
        <v>220282.32</v>
      </c>
    </row>
    <row r="102" spans="1:7" ht="25.5">
      <c r="A102" s="105" t="s">
        <v>93</v>
      </c>
      <c r="B102" s="10" t="s">
        <v>12</v>
      </c>
      <c r="C102" s="10" t="s">
        <v>9</v>
      </c>
      <c r="D102" s="10" t="s">
        <v>104</v>
      </c>
      <c r="E102" s="10">
        <v>244</v>
      </c>
      <c r="F102" s="96">
        <v>649795</v>
      </c>
      <c r="G102" s="104">
        <v>220282.32</v>
      </c>
    </row>
    <row r="103" spans="1:7" ht="12.75">
      <c r="A103" s="18" t="s">
        <v>82</v>
      </c>
      <c r="B103" s="10" t="s">
        <v>12</v>
      </c>
      <c r="C103" s="10" t="s">
        <v>9</v>
      </c>
      <c r="D103" s="10" t="s">
        <v>104</v>
      </c>
      <c r="E103" s="9">
        <v>800</v>
      </c>
      <c r="F103" s="96">
        <f>+F104</f>
        <v>205</v>
      </c>
      <c r="G103" s="104">
        <f>+G104</f>
        <v>203.62</v>
      </c>
    </row>
    <row r="104" spans="1:7" ht="12.75">
      <c r="A104" s="18" t="s">
        <v>83</v>
      </c>
      <c r="B104" s="10" t="s">
        <v>12</v>
      </c>
      <c r="C104" s="10" t="s">
        <v>9</v>
      </c>
      <c r="D104" s="10" t="s">
        <v>104</v>
      </c>
      <c r="E104" s="9">
        <v>850</v>
      </c>
      <c r="F104" s="96">
        <f>+F105</f>
        <v>205</v>
      </c>
      <c r="G104" s="104">
        <f>+G105</f>
        <v>203.62</v>
      </c>
    </row>
    <row r="105" spans="1:7" ht="12.75">
      <c r="A105" s="18" t="s">
        <v>84</v>
      </c>
      <c r="B105" s="10" t="s">
        <v>12</v>
      </c>
      <c r="C105" s="10" t="s">
        <v>9</v>
      </c>
      <c r="D105" s="10" t="s">
        <v>104</v>
      </c>
      <c r="E105" s="9">
        <v>852</v>
      </c>
      <c r="F105" s="96">
        <v>205</v>
      </c>
      <c r="G105" s="104">
        <v>203.62</v>
      </c>
    </row>
    <row r="106" spans="1:7" ht="12.75">
      <c r="A106" s="67" t="s">
        <v>107</v>
      </c>
      <c r="B106" s="69" t="s">
        <v>100</v>
      </c>
      <c r="C106" s="70" t="s">
        <v>32</v>
      </c>
      <c r="D106" s="71"/>
      <c r="E106" s="13"/>
      <c r="F106" s="90">
        <f>F107</f>
        <v>12458926</v>
      </c>
      <c r="G106" s="103">
        <f>G107</f>
        <v>2282919.12</v>
      </c>
    </row>
    <row r="107" spans="1:7" ht="25.5">
      <c r="A107" s="19" t="s">
        <v>108</v>
      </c>
      <c r="B107" s="74" t="s">
        <v>100</v>
      </c>
      <c r="C107" s="75" t="s">
        <v>32</v>
      </c>
      <c r="D107" s="10" t="s">
        <v>111</v>
      </c>
      <c r="E107" s="13"/>
      <c r="F107" s="96">
        <f>F108</f>
        <v>12458926</v>
      </c>
      <c r="G107" s="104">
        <f>G108</f>
        <v>2282919.12</v>
      </c>
    </row>
    <row r="108" spans="1:7" ht="25.5">
      <c r="A108" s="19" t="s">
        <v>15</v>
      </c>
      <c r="B108" s="74" t="s">
        <v>100</v>
      </c>
      <c r="C108" s="75" t="s">
        <v>32</v>
      </c>
      <c r="D108" s="10" t="s">
        <v>109</v>
      </c>
      <c r="E108" s="9"/>
      <c r="F108" s="96">
        <f>F109+F114</f>
        <v>12458926</v>
      </c>
      <c r="G108" s="104">
        <f>G109+G114</f>
        <v>2282919.12</v>
      </c>
    </row>
    <row r="109" spans="1:7" ht="51">
      <c r="A109" s="105" t="s">
        <v>103</v>
      </c>
      <c r="B109" s="10" t="s">
        <v>12</v>
      </c>
      <c r="C109" s="10" t="s">
        <v>10</v>
      </c>
      <c r="D109" s="10" t="s">
        <v>109</v>
      </c>
      <c r="E109" s="10">
        <v>100</v>
      </c>
      <c r="F109" s="96">
        <f>F110</f>
        <v>10100488</v>
      </c>
      <c r="G109" s="104">
        <f>G110</f>
        <v>1746264.75</v>
      </c>
    </row>
    <row r="110" spans="1:7" ht="25.5">
      <c r="A110" s="105" t="s">
        <v>77</v>
      </c>
      <c r="B110" s="10" t="s">
        <v>12</v>
      </c>
      <c r="C110" s="10" t="s">
        <v>10</v>
      </c>
      <c r="D110" s="10" t="s">
        <v>109</v>
      </c>
      <c r="E110" s="10">
        <v>110</v>
      </c>
      <c r="F110" s="96">
        <f>F111+F112</f>
        <v>10100488</v>
      </c>
      <c r="G110" s="104">
        <f>G111+G112</f>
        <v>1746264.75</v>
      </c>
    </row>
    <row r="111" spans="1:7" ht="12.75">
      <c r="A111" s="105" t="s">
        <v>86</v>
      </c>
      <c r="B111" s="10" t="s">
        <v>12</v>
      </c>
      <c r="C111" s="10" t="s">
        <v>10</v>
      </c>
      <c r="D111" s="10" t="s">
        <v>109</v>
      </c>
      <c r="E111" s="10">
        <v>111</v>
      </c>
      <c r="F111" s="96">
        <v>10068488</v>
      </c>
      <c r="G111" s="104">
        <v>1741064.75</v>
      </c>
    </row>
    <row r="112" spans="1:7" ht="12.75">
      <c r="A112" s="18" t="s">
        <v>105</v>
      </c>
      <c r="B112" s="10" t="s">
        <v>12</v>
      </c>
      <c r="C112" s="10" t="s">
        <v>10</v>
      </c>
      <c r="D112" s="10" t="s">
        <v>109</v>
      </c>
      <c r="E112" s="10">
        <v>112</v>
      </c>
      <c r="F112" s="96">
        <f>F113</f>
        <v>32000</v>
      </c>
      <c r="G112" s="96">
        <f>G113</f>
        <v>5200</v>
      </c>
    </row>
    <row r="113" spans="1:7" ht="12.75">
      <c r="A113" s="18" t="s">
        <v>106</v>
      </c>
      <c r="B113" s="10" t="s">
        <v>12</v>
      </c>
      <c r="C113" s="10" t="s">
        <v>10</v>
      </c>
      <c r="D113" s="10" t="s">
        <v>109</v>
      </c>
      <c r="E113" s="10">
        <v>112</v>
      </c>
      <c r="F113" s="96">
        <v>32000</v>
      </c>
      <c r="G113" s="96">
        <v>5200</v>
      </c>
    </row>
    <row r="114" spans="1:7" ht="25.5">
      <c r="A114" s="105" t="s">
        <v>78</v>
      </c>
      <c r="B114" s="10" t="s">
        <v>12</v>
      </c>
      <c r="C114" s="10" t="s">
        <v>10</v>
      </c>
      <c r="D114" s="10" t="s">
        <v>109</v>
      </c>
      <c r="E114" s="10">
        <v>200</v>
      </c>
      <c r="F114" s="96">
        <f>F115</f>
        <v>2358438</v>
      </c>
      <c r="G114" s="104">
        <f>G115</f>
        <v>536654.37</v>
      </c>
    </row>
    <row r="115" spans="1:7" ht="25.5">
      <c r="A115" s="105" t="s">
        <v>78</v>
      </c>
      <c r="B115" s="10" t="s">
        <v>12</v>
      </c>
      <c r="C115" s="10" t="s">
        <v>10</v>
      </c>
      <c r="D115" s="10" t="s">
        <v>109</v>
      </c>
      <c r="E115" s="10">
        <v>240</v>
      </c>
      <c r="F115" s="96">
        <f>F117+F116</f>
        <v>2358438</v>
      </c>
      <c r="G115" s="104">
        <f>G117+G116</f>
        <v>536654.37</v>
      </c>
    </row>
    <row r="116" spans="1:7" ht="25.5">
      <c r="A116" s="18" t="s">
        <v>80</v>
      </c>
      <c r="B116" s="10" t="s">
        <v>12</v>
      </c>
      <c r="C116" s="10" t="s">
        <v>10</v>
      </c>
      <c r="D116" s="10" t="s">
        <v>109</v>
      </c>
      <c r="E116" s="9">
        <v>242</v>
      </c>
      <c r="F116" s="96">
        <v>46200</v>
      </c>
      <c r="G116" s="96">
        <v>46165</v>
      </c>
    </row>
    <row r="117" spans="1:7" ht="25.5">
      <c r="A117" s="105" t="s">
        <v>93</v>
      </c>
      <c r="B117" s="10" t="s">
        <v>12</v>
      </c>
      <c r="C117" s="10" t="s">
        <v>10</v>
      </c>
      <c r="D117" s="10" t="s">
        <v>109</v>
      </c>
      <c r="E117" s="10">
        <v>244</v>
      </c>
      <c r="F117" s="96">
        <v>2312238</v>
      </c>
      <c r="G117" s="104">
        <v>490489.37</v>
      </c>
    </row>
    <row r="118" spans="1:7" ht="12.75">
      <c r="A118" s="49" t="s">
        <v>126</v>
      </c>
      <c r="B118" s="44" t="s">
        <v>52</v>
      </c>
      <c r="C118" s="42"/>
      <c r="D118" s="42"/>
      <c r="E118" s="42"/>
      <c r="F118" s="90">
        <f aca="true" t="shared" si="12" ref="F118:G123">+F119</f>
        <v>4587750</v>
      </c>
      <c r="G118" s="90">
        <f t="shared" si="12"/>
        <v>404816.52999999997</v>
      </c>
    </row>
    <row r="119" spans="1:7" ht="12.75">
      <c r="A119" s="110" t="s">
        <v>18</v>
      </c>
      <c r="B119" s="44" t="s">
        <v>52</v>
      </c>
      <c r="C119" s="44" t="s">
        <v>53</v>
      </c>
      <c r="D119" s="44"/>
      <c r="E119" s="44"/>
      <c r="F119" s="90">
        <f>+F120</f>
        <v>4587750</v>
      </c>
      <c r="G119" s="90">
        <f>+G120</f>
        <v>404816.52999999997</v>
      </c>
    </row>
    <row r="120" spans="1:7" ht="26.25">
      <c r="A120" s="111" t="s">
        <v>127</v>
      </c>
      <c r="B120" s="83" t="s">
        <v>52</v>
      </c>
      <c r="C120" s="83" t="s">
        <v>53</v>
      </c>
      <c r="D120" s="83" t="s">
        <v>54</v>
      </c>
      <c r="E120" s="83" t="s">
        <v>34</v>
      </c>
      <c r="F120" s="100">
        <f>+F121+F125+F133</f>
        <v>4587750</v>
      </c>
      <c r="G120" s="100">
        <f>+G121+G125+G133</f>
        <v>404816.52999999997</v>
      </c>
    </row>
    <row r="121" spans="1:7" ht="25.5">
      <c r="A121" s="110" t="s">
        <v>59</v>
      </c>
      <c r="B121" s="44" t="s">
        <v>52</v>
      </c>
      <c r="C121" s="44" t="s">
        <v>53</v>
      </c>
      <c r="D121" s="44" t="s">
        <v>128</v>
      </c>
      <c r="E121" s="44" t="s">
        <v>34</v>
      </c>
      <c r="F121" s="90">
        <f t="shared" si="12"/>
        <v>13900</v>
      </c>
      <c r="G121" s="90">
        <f t="shared" si="12"/>
        <v>0</v>
      </c>
    </row>
    <row r="122" spans="1:7" ht="26.25">
      <c r="A122" s="111" t="s">
        <v>78</v>
      </c>
      <c r="B122" s="83" t="s">
        <v>52</v>
      </c>
      <c r="C122" s="83" t="s">
        <v>53</v>
      </c>
      <c r="D122" s="83" t="s">
        <v>128</v>
      </c>
      <c r="E122" s="81">
        <v>200</v>
      </c>
      <c r="F122" s="100">
        <f t="shared" si="12"/>
        <v>13900</v>
      </c>
      <c r="G122" s="100">
        <f t="shared" si="12"/>
        <v>0</v>
      </c>
    </row>
    <row r="123" spans="1:7" ht="26.25">
      <c r="A123" s="111" t="s">
        <v>79</v>
      </c>
      <c r="B123" s="83" t="s">
        <v>52</v>
      </c>
      <c r="C123" s="83" t="s">
        <v>53</v>
      </c>
      <c r="D123" s="83" t="s">
        <v>128</v>
      </c>
      <c r="E123" s="81">
        <v>240</v>
      </c>
      <c r="F123" s="100">
        <f t="shared" si="12"/>
        <v>13900</v>
      </c>
      <c r="G123" s="100">
        <f t="shared" si="12"/>
        <v>0</v>
      </c>
    </row>
    <row r="124" spans="1:7" ht="26.25">
      <c r="A124" s="111" t="s">
        <v>81</v>
      </c>
      <c r="B124" s="83" t="s">
        <v>52</v>
      </c>
      <c r="C124" s="83" t="s">
        <v>53</v>
      </c>
      <c r="D124" s="83" t="s">
        <v>128</v>
      </c>
      <c r="E124" s="81">
        <v>244</v>
      </c>
      <c r="F124" s="100">
        <v>13900</v>
      </c>
      <c r="G124" s="100"/>
    </row>
    <row r="125" spans="1:7" ht="25.5">
      <c r="A125" s="110" t="s">
        <v>15</v>
      </c>
      <c r="B125" s="44" t="s">
        <v>52</v>
      </c>
      <c r="C125" s="44" t="s">
        <v>53</v>
      </c>
      <c r="D125" s="44" t="s">
        <v>55</v>
      </c>
      <c r="E125" s="44" t="s">
        <v>34</v>
      </c>
      <c r="F125" s="90">
        <f>+F126+F129</f>
        <v>4291850</v>
      </c>
      <c r="G125" s="103">
        <f>+G126+G129</f>
        <v>370019.55</v>
      </c>
    </row>
    <row r="126" spans="1:7" ht="51">
      <c r="A126" s="111" t="s">
        <v>76</v>
      </c>
      <c r="B126" s="24" t="s">
        <v>52</v>
      </c>
      <c r="C126" s="24" t="s">
        <v>53</v>
      </c>
      <c r="D126" s="24" t="s">
        <v>55</v>
      </c>
      <c r="E126" s="10">
        <v>100</v>
      </c>
      <c r="F126" s="96">
        <f>+F127</f>
        <v>1246000</v>
      </c>
      <c r="G126" s="104">
        <f>+G127</f>
        <v>159143.55</v>
      </c>
    </row>
    <row r="127" spans="1:7" ht="25.5">
      <c r="A127" s="111" t="s">
        <v>77</v>
      </c>
      <c r="B127" s="24" t="s">
        <v>52</v>
      </c>
      <c r="C127" s="24" t="s">
        <v>53</v>
      </c>
      <c r="D127" s="24" t="s">
        <v>55</v>
      </c>
      <c r="E127" s="10">
        <v>110</v>
      </c>
      <c r="F127" s="96">
        <f>+F128</f>
        <v>1246000</v>
      </c>
      <c r="G127" s="104">
        <f>+G128</f>
        <v>159143.55</v>
      </c>
    </row>
    <row r="128" spans="1:7" ht="12.75">
      <c r="A128" s="111" t="s">
        <v>86</v>
      </c>
      <c r="B128" s="24" t="s">
        <v>52</v>
      </c>
      <c r="C128" s="24" t="s">
        <v>53</v>
      </c>
      <c r="D128" s="24" t="s">
        <v>55</v>
      </c>
      <c r="E128" s="10">
        <v>111</v>
      </c>
      <c r="F128" s="96">
        <v>1246000</v>
      </c>
      <c r="G128" s="104">
        <v>159143.55</v>
      </c>
    </row>
    <row r="129" spans="1:7" ht="26.25">
      <c r="A129" s="111" t="s">
        <v>78</v>
      </c>
      <c r="B129" s="24" t="s">
        <v>52</v>
      </c>
      <c r="C129" s="24" t="s">
        <v>53</v>
      </c>
      <c r="D129" s="24" t="s">
        <v>55</v>
      </c>
      <c r="E129" s="9">
        <v>200</v>
      </c>
      <c r="F129" s="100">
        <f>+F130</f>
        <v>3045850</v>
      </c>
      <c r="G129" s="137">
        <f>+G130</f>
        <v>210876</v>
      </c>
    </row>
    <row r="130" spans="1:7" ht="26.25">
      <c r="A130" s="111" t="s">
        <v>79</v>
      </c>
      <c r="B130" s="24" t="s">
        <v>52</v>
      </c>
      <c r="C130" s="24" t="s">
        <v>53</v>
      </c>
      <c r="D130" s="24" t="s">
        <v>55</v>
      </c>
      <c r="E130" s="9">
        <v>240</v>
      </c>
      <c r="F130" s="100">
        <f>+F131+F132</f>
        <v>3045850</v>
      </c>
      <c r="G130" s="137">
        <f>+G131+G132</f>
        <v>210876</v>
      </c>
    </row>
    <row r="131" spans="1:7" ht="26.25">
      <c r="A131" s="111" t="s">
        <v>80</v>
      </c>
      <c r="B131" s="24" t="s">
        <v>52</v>
      </c>
      <c r="C131" s="24" t="s">
        <v>53</v>
      </c>
      <c r="D131" s="24" t="s">
        <v>55</v>
      </c>
      <c r="E131" s="9">
        <v>242</v>
      </c>
      <c r="F131" s="100"/>
      <c r="G131" s="100"/>
    </row>
    <row r="132" spans="1:7" ht="25.5">
      <c r="A132" s="111" t="s">
        <v>81</v>
      </c>
      <c r="B132" s="24" t="s">
        <v>52</v>
      </c>
      <c r="C132" s="24" t="s">
        <v>53</v>
      </c>
      <c r="D132" s="24" t="s">
        <v>55</v>
      </c>
      <c r="E132" s="9">
        <v>244</v>
      </c>
      <c r="F132" s="96">
        <v>3045850</v>
      </c>
      <c r="G132" s="104">
        <v>210876</v>
      </c>
    </row>
    <row r="133" spans="1:7" ht="12.75">
      <c r="A133" s="17" t="s">
        <v>129</v>
      </c>
      <c r="B133" s="44" t="s">
        <v>52</v>
      </c>
      <c r="C133" s="44" t="s">
        <v>53</v>
      </c>
      <c r="D133" s="44" t="s">
        <v>130</v>
      </c>
      <c r="E133" s="44" t="s">
        <v>34</v>
      </c>
      <c r="F133" s="90">
        <f>+F134</f>
        <v>282000</v>
      </c>
      <c r="G133" s="103">
        <f>+G134</f>
        <v>34796.98</v>
      </c>
    </row>
    <row r="134" spans="1:7" ht="25.5">
      <c r="A134" s="17" t="s">
        <v>15</v>
      </c>
      <c r="B134" s="24" t="s">
        <v>52</v>
      </c>
      <c r="C134" s="24" t="s">
        <v>53</v>
      </c>
      <c r="D134" s="24" t="s">
        <v>131</v>
      </c>
      <c r="E134" s="24" t="s">
        <v>34</v>
      </c>
      <c r="F134" s="96">
        <f>+F135+F138</f>
        <v>282000</v>
      </c>
      <c r="G134" s="104">
        <f>+G135+G138</f>
        <v>34796.98</v>
      </c>
    </row>
    <row r="135" spans="1:7" ht="51">
      <c r="A135" s="18" t="s">
        <v>76</v>
      </c>
      <c r="B135" s="24" t="s">
        <v>52</v>
      </c>
      <c r="C135" s="24" t="s">
        <v>53</v>
      </c>
      <c r="D135" s="24" t="s">
        <v>131</v>
      </c>
      <c r="E135" s="10">
        <v>100</v>
      </c>
      <c r="F135" s="96">
        <f>+F136</f>
        <v>222000</v>
      </c>
      <c r="G135" s="104">
        <f>+G136</f>
        <v>34796.98</v>
      </c>
    </row>
    <row r="136" spans="1:7" ht="25.5">
      <c r="A136" s="18" t="s">
        <v>77</v>
      </c>
      <c r="B136" s="24" t="s">
        <v>52</v>
      </c>
      <c r="C136" s="24" t="s">
        <v>53</v>
      </c>
      <c r="D136" s="24" t="s">
        <v>131</v>
      </c>
      <c r="E136" s="10">
        <v>110</v>
      </c>
      <c r="F136" s="96">
        <f>+F137</f>
        <v>222000</v>
      </c>
      <c r="G136" s="104">
        <f>+G137</f>
        <v>34796.98</v>
      </c>
    </row>
    <row r="137" spans="1:7" ht="12.75">
      <c r="A137" s="18" t="s">
        <v>86</v>
      </c>
      <c r="B137" s="24" t="s">
        <v>52</v>
      </c>
      <c r="C137" s="24" t="s">
        <v>53</v>
      </c>
      <c r="D137" s="24" t="s">
        <v>131</v>
      </c>
      <c r="E137" s="10">
        <v>111</v>
      </c>
      <c r="F137" s="96">
        <v>222000</v>
      </c>
      <c r="G137" s="104">
        <v>34796.98</v>
      </c>
    </row>
    <row r="138" spans="1:7" ht="25.5">
      <c r="A138" s="18" t="s">
        <v>78</v>
      </c>
      <c r="B138" s="24" t="s">
        <v>52</v>
      </c>
      <c r="C138" s="24" t="s">
        <v>53</v>
      </c>
      <c r="D138" s="24" t="s">
        <v>131</v>
      </c>
      <c r="E138" s="9">
        <v>200</v>
      </c>
      <c r="F138" s="96">
        <f>+F139</f>
        <v>60000</v>
      </c>
      <c r="G138" s="96">
        <f>+G139</f>
        <v>0</v>
      </c>
    </row>
    <row r="139" spans="1:7" ht="25.5">
      <c r="A139" s="18" t="s">
        <v>79</v>
      </c>
      <c r="B139" s="24" t="s">
        <v>52</v>
      </c>
      <c r="C139" s="24" t="s">
        <v>53</v>
      </c>
      <c r="D139" s="24" t="s">
        <v>131</v>
      </c>
      <c r="E139" s="9">
        <v>240</v>
      </c>
      <c r="F139" s="96">
        <f>+F140</f>
        <v>60000</v>
      </c>
      <c r="G139" s="96">
        <f>+G140</f>
        <v>0</v>
      </c>
    </row>
    <row r="140" spans="1:7" ht="25.5">
      <c r="A140" s="18" t="s">
        <v>81</v>
      </c>
      <c r="B140" s="24" t="s">
        <v>52</v>
      </c>
      <c r="C140" s="24" t="s">
        <v>53</v>
      </c>
      <c r="D140" s="24" t="s">
        <v>131</v>
      </c>
      <c r="E140" s="9">
        <v>244</v>
      </c>
      <c r="F140" s="96">
        <v>60000</v>
      </c>
      <c r="G140" s="96"/>
    </row>
    <row r="141" spans="1:7" ht="12.75">
      <c r="A141" s="17" t="s">
        <v>61</v>
      </c>
      <c r="B141" s="13">
        <v>10</v>
      </c>
      <c r="C141" s="7"/>
      <c r="D141" s="7"/>
      <c r="E141" s="7"/>
      <c r="F141" s="90">
        <f>F142+F148</f>
        <v>90000</v>
      </c>
      <c r="G141" s="90">
        <f>G142+G148</f>
        <v>11133</v>
      </c>
    </row>
    <row r="142" spans="1:7" ht="12.75">
      <c r="A142" s="93" t="s">
        <v>73</v>
      </c>
      <c r="B142" s="13">
        <v>10</v>
      </c>
      <c r="C142" s="44" t="s">
        <v>53</v>
      </c>
      <c r="D142" s="44"/>
      <c r="E142" s="44"/>
      <c r="F142" s="90">
        <f>F144</f>
        <v>40000</v>
      </c>
      <c r="G142" s="90">
        <f>G144</f>
        <v>6133</v>
      </c>
    </row>
    <row r="143" spans="1:7" ht="12.75">
      <c r="A143" s="93" t="s">
        <v>143</v>
      </c>
      <c r="B143" s="9">
        <v>10</v>
      </c>
      <c r="C143" s="24" t="s">
        <v>53</v>
      </c>
      <c r="D143" s="10">
        <v>4900000</v>
      </c>
      <c r="E143" s="44"/>
      <c r="F143" s="90">
        <f>+F144</f>
        <v>40000</v>
      </c>
      <c r="G143" s="90">
        <f>+G144</f>
        <v>6133</v>
      </c>
    </row>
    <row r="144" spans="1:7" ht="25.5">
      <c r="A144" s="18" t="s">
        <v>72</v>
      </c>
      <c r="B144" s="9">
        <v>10</v>
      </c>
      <c r="C144" s="24" t="s">
        <v>53</v>
      </c>
      <c r="D144" s="10">
        <v>4910000</v>
      </c>
      <c r="E144" s="24" t="s">
        <v>34</v>
      </c>
      <c r="F144" s="96">
        <f aca="true" t="shared" si="13" ref="F144:G146">F145</f>
        <v>40000</v>
      </c>
      <c r="G144" s="96">
        <f t="shared" si="13"/>
        <v>6133</v>
      </c>
    </row>
    <row r="145" spans="1:7" ht="25.5">
      <c r="A145" s="18" t="s">
        <v>71</v>
      </c>
      <c r="B145" s="9">
        <v>10</v>
      </c>
      <c r="C145" s="24" t="s">
        <v>53</v>
      </c>
      <c r="D145" s="10">
        <v>4910100</v>
      </c>
      <c r="E145" s="24" t="s">
        <v>34</v>
      </c>
      <c r="F145" s="96">
        <f t="shared" si="13"/>
        <v>40000</v>
      </c>
      <c r="G145" s="96">
        <f t="shared" si="13"/>
        <v>6133</v>
      </c>
    </row>
    <row r="146" spans="1:7" ht="25.5">
      <c r="A146" s="18" t="s">
        <v>87</v>
      </c>
      <c r="B146" s="9">
        <v>10</v>
      </c>
      <c r="C146" s="24" t="s">
        <v>53</v>
      </c>
      <c r="D146" s="10">
        <v>4910100</v>
      </c>
      <c r="E146" s="10">
        <v>300</v>
      </c>
      <c r="F146" s="96">
        <f t="shared" si="13"/>
        <v>40000</v>
      </c>
      <c r="G146" s="96">
        <f t="shared" si="13"/>
        <v>6133</v>
      </c>
    </row>
    <row r="147" spans="1:7" ht="12.75">
      <c r="A147" s="18" t="s">
        <v>144</v>
      </c>
      <c r="B147" s="9">
        <v>10</v>
      </c>
      <c r="C147" s="24" t="s">
        <v>53</v>
      </c>
      <c r="D147" s="10">
        <v>4910100</v>
      </c>
      <c r="E147" s="10">
        <v>360</v>
      </c>
      <c r="F147" s="96">
        <v>40000</v>
      </c>
      <c r="G147" s="96">
        <v>6133</v>
      </c>
    </row>
    <row r="148" spans="1:7" ht="12.75">
      <c r="A148" s="101" t="s">
        <v>60</v>
      </c>
      <c r="B148" s="7">
        <v>10</v>
      </c>
      <c r="C148" s="7" t="s">
        <v>94</v>
      </c>
      <c r="D148" s="10"/>
      <c r="E148" s="10"/>
      <c r="F148" s="90">
        <f aca="true" t="shared" si="14" ref="F148:G151">+F149</f>
        <v>50000</v>
      </c>
      <c r="G148" s="90">
        <f t="shared" si="14"/>
        <v>5000</v>
      </c>
    </row>
    <row r="149" spans="1:7" ht="12.75">
      <c r="A149" s="18" t="s">
        <v>95</v>
      </c>
      <c r="B149" s="10">
        <v>10</v>
      </c>
      <c r="C149" s="10" t="s">
        <v>94</v>
      </c>
      <c r="D149" s="10" t="s">
        <v>96</v>
      </c>
      <c r="E149" s="10"/>
      <c r="F149" s="96">
        <f t="shared" si="14"/>
        <v>50000</v>
      </c>
      <c r="G149" s="96">
        <f t="shared" si="14"/>
        <v>5000</v>
      </c>
    </row>
    <row r="150" spans="1:7" ht="25.5">
      <c r="A150" s="18" t="s">
        <v>87</v>
      </c>
      <c r="B150" s="25" t="s">
        <v>88</v>
      </c>
      <c r="C150" s="25" t="s">
        <v>33</v>
      </c>
      <c r="D150" s="25" t="s">
        <v>96</v>
      </c>
      <c r="E150" s="9">
        <v>300</v>
      </c>
      <c r="F150" s="92">
        <f t="shared" si="14"/>
        <v>50000</v>
      </c>
      <c r="G150" s="92">
        <f t="shared" si="14"/>
        <v>5000</v>
      </c>
    </row>
    <row r="151" spans="1:7" ht="25.5">
      <c r="A151" s="113" t="s">
        <v>132</v>
      </c>
      <c r="B151" s="25" t="s">
        <v>88</v>
      </c>
      <c r="C151" s="25" t="s">
        <v>33</v>
      </c>
      <c r="D151" s="25" t="s">
        <v>96</v>
      </c>
      <c r="E151" s="9">
        <v>320</v>
      </c>
      <c r="F151" s="92">
        <f t="shared" si="14"/>
        <v>50000</v>
      </c>
      <c r="G151" s="92">
        <f t="shared" si="14"/>
        <v>5000</v>
      </c>
    </row>
    <row r="152" spans="1:7" ht="38.25">
      <c r="A152" s="18" t="s">
        <v>97</v>
      </c>
      <c r="B152" s="10">
        <v>10</v>
      </c>
      <c r="C152" s="10" t="s">
        <v>94</v>
      </c>
      <c r="D152" s="10" t="s">
        <v>96</v>
      </c>
      <c r="E152" s="10">
        <v>321</v>
      </c>
      <c r="F152" s="96">
        <f>F153</f>
        <v>50000</v>
      </c>
      <c r="G152" s="96">
        <f>G153</f>
        <v>5000</v>
      </c>
    </row>
    <row r="153" spans="1:7" ht="12.75">
      <c r="A153" s="102" t="s">
        <v>98</v>
      </c>
      <c r="B153" s="10">
        <v>10</v>
      </c>
      <c r="C153" s="10" t="s">
        <v>94</v>
      </c>
      <c r="D153" s="10" t="s">
        <v>96</v>
      </c>
      <c r="E153" s="10">
        <v>321</v>
      </c>
      <c r="F153" s="96">
        <v>50000</v>
      </c>
      <c r="G153" s="96">
        <v>5000</v>
      </c>
    </row>
    <row r="154" spans="1:7" ht="12.75">
      <c r="A154" s="114" t="s">
        <v>134</v>
      </c>
      <c r="B154" s="42" t="s">
        <v>138</v>
      </c>
      <c r="C154" s="25"/>
      <c r="D154" s="25"/>
      <c r="E154" s="84"/>
      <c r="F154" s="90">
        <f aca="true" t="shared" si="15" ref="F154:G159">SUM(F155)</f>
        <v>50000</v>
      </c>
      <c r="G154" s="103">
        <f t="shared" si="15"/>
        <v>1409.4</v>
      </c>
    </row>
    <row r="155" spans="1:7" ht="12.75">
      <c r="A155" s="114" t="s">
        <v>135</v>
      </c>
      <c r="B155" s="42" t="s">
        <v>138</v>
      </c>
      <c r="C155" s="42" t="s">
        <v>53</v>
      </c>
      <c r="D155" s="42"/>
      <c r="E155" s="116"/>
      <c r="F155" s="90">
        <f t="shared" si="15"/>
        <v>50000</v>
      </c>
      <c r="G155" s="103">
        <f t="shared" si="15"/>
        <v>1409.4</v>
      </c>
    </row>
    <row r="156" spans="1:7" ht="25.5">
      <c r="A156" s="113" t="s">
        <v>136</v>
      </c>
      <c r="B156" s="25" t="s">
        <v>138</v>
      </c>
      <c r="C156" s="25" t="s">
        <v>53</v>
      </c>
      <c r="D156" s="25" t="s">
        <v>139</v>
      </c>
      <c r="E156" s="84"/>
      <c r="F156" s="96">
        <f t="shared" si="15"/>
        <v>50000</v>
      </c>
      <c r="G156" s="104">
        <f t="shared" si="15"/>
        <v>1409.4</v>
      </c>
    </row>
    <row r="157" spans="1:7" ht="25.5">
      <c r="A157" s="113" t="s">
        <v>137</v>
      </c>
      <c r="B157" s="25" t="s">
        <v>138</v>
      </c>
      <c r="C157" s="25" t="s">
        <v>53</v>
      </c>
      <c r="D157" s="25" t="s">
        <v>140</v>
      </c>
      <c r="E157" s="84"/>
      <c r="F157" s="96">
        <f t="shared" si="15"/>
        <v>50000</v>
      </c>
      <c r="G157" s="104">
        <f t="shared" si="15"/>
        <v>1409.4</v>
      </c>
    </row>
    <row r="158" spans="1:7" ht="25.5">
      <c r="A158" s="111" t="s">
        <v>78</v>
      </c>
      <c r="B158" s="25" t="s">
        <v>138</v>
      </c>
      <c r="C158" s="25" t="s">
        <v>53</v>
      </c>
      <c r="D158" s="25" t="s">
        <v>140</v>
      </c>
      <c r="E158" s="84">
        <v>200</v>
      </c>
      <c r="F158" s="96">
        <f t="shared" si="15"/>
        <v>50000</v>
      </c>
      <c r="G158" s="104">
        <f t="shared" si="15"/>
        <v>1409.4</v>
      </c>
    </row>
    <row r="159" spans="1:7" ht="25.5">
      <c r="A159" s="111" t="s">
        <v>79</v>
      </c>
      <c r="B159" s="25" t="s">
        <v>138</v>
      </c>
      <c r="C159" s="25" t="s">
        <v>53</v>
      </c>
      <c r="D159" s="25" t="s">
        <v>140</v>
      </c>
      <c r="E159" s="84">
        <v>240</v>
      </c>
      <c r="F159" s="96">
        <f t="shared" si="15"/>
        <v>50000</v>
      </c>
      <c r="G159" s="104">
        <f t="shared" si="15"/>
        <v>1409.4</v>
      </c>
    </row>
    <row r="160" spans="1:7" ht="26.25" thickBot="1">
      <c r="A160" s="117" t="s">
        <v>81</v>
      </c>
      <c r="B160" s="118" t="s">
        <v>138</v>
      </c>
      <c r="C160" s="118" t="s">
        <v>53</v>
      </c>
      <c r="D160" s="118" t="s">
        <v>140</v>
      </c>
      <c r="E160" s="119">
        <v>244</v>
      </c>
      <c r="F160" s="120">
        <v>50000</v>
      </c>
      <c r="G160" s="138">
        <v>1409.4</v>
      </c>
    </row>
  </sheetData>
  <sheetProtection/>
  <mergeCells count="3">
    <mergeCell ref="A4:G4"/>
    <mergeCell ref="C1:E1"/>
    <mergeCell ref="B2:G2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1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" sqref="D2"/>
    </sheetView>
  </sheetViews>
  <sheetFormatPr defaultColWidth="9.00390625" defaultRowHeight="12.75" outlineLevelRow="1"/>
  <cols>
    <col min="1" max="1" width="34.625" style="0" customWidth="1"/>
    <col min="2" max="2" width="15.00390625" style="0" customWidth="1"/>
    <col min="3" max="3" width="12.125" style="0" customWidth="1"/>
    <col min="4" max="4" width="13.75390625" style="0" customWidth="1"/>
    <col min="5" max="5" width="10.75390625" style="0" customWidth="1"/>
  </cols>
  <sheetData>
    <row r="1" spans="1:5" ht="13.5" thickBot="1">
      <c r="A1" s="4"/>
      <c r="B1" s="4"/>
      <c r="C1" s="4"/>
      <c r="D1" s="4" t="s">
        <v>16</v>
      </c>
      <c r="E1" s="4"/>
    </row>
    <row r="2" spans="1:5" ht="39" thickBot="1">
      <c r="A2" s="45" t="s">
        <v>3</v>
      </c>
      <c r="B2" s="46" t="s">
        <v>4</v>
      </c>
      <c r="C2" s="46" t="s">
        <v>5</v>
      </c>
      <c r="D2" s="61" t="s">
        <v>62</v>
      </c>
      <c r="E2" s="4"/>
    </row>
    <row r="3" spans="1:5" ht="12.75">
      <c r="A3" s="55" t="s">
        <v>8</v>
      </c>
      <c r="B3" s="16"/>
      <c r="C3" s="16"/>
      <c r="D3" s="58" t="e">
        <f>D4+D9+D11+D14+D16</f>
        <v>#REF!</v>
      </c>
      <c r="E3" s="4"/>
    </row>
    <row r="4" spans="1:5" ht="12.75">
      <c r="A4" s="17" t="s">
        <v>0</v>
      </c>
      <c r="B4" s="7" t="s">
        <v>9</v>
      </c>
      <c r="C4" s="7"/>
      <c r="D4" s="22" t="e">
        <f>D5+D6+D7+D8</f>
        <v>#REF!</v>
      </c>
      <c r="E4" s="4"/>
    </row>
    <row r="5" spans="1:5" ht="38.25">
      <c r="A5" s="19" t="s">
        <v>22</v>
      </c>
      <c r="B5" s="9" t="s">
        <v>9</v>
      </c>
      <c r="C5" s="9" t="s">
        <v>10</v>
      </c>
      <c r="D5" s="21" t="e">
        <f>#REF!</f>
        <v>#REF!</v>
      </c>
      <c r="E5" s="4"/>
    </row>
    <row r="6" spans="1:5" ht="51">
      <c r="A6" s="18" t="s">
        <v>57</v>
      </c>
      <c r="B6" s="10" t="s">
        <v>9</v>
      </c>
      <c r="C6" s="10" t="s">
        <v>11</v>
      </c>
      <c r="D6" s="21" t="e">
        <f>#REF!</f>
        <v>#REF!</v>
      </c>
      <c r="E6" s="4"/>
    </row>
    <row r="7" spans="1:5" ht="25.5">
      <c r="A7" s="19" t="s">
        <v>19</v>
      </c>
      <c r="B7" s="9" t="s">
        <v>9</v>
      </c>
      <c r="C7" s="9" t="s">
        <v>12</v>
      </c>
      <c r="D7" s="21" t="e">
        <f>#REF!</f>
        <v>#REF!</v>
      </c>
      <c r="E7" s="4"/>
    </row>
    <row r="8" spans="1:5" ht="12.75">
      <c r="A8" s="18" t="s">
        <v>1</v>
      </c>
      <c r="B8" s="10" t="s">
        <v>9</v>
      </c>
      <c r="C8" s="10">
        <v>12</v>
      </c>
      <c r="D8" s="21" t="e">
        <f>#REF!</f>
        <v>#REF!</v>
      </c>
      <c r="E8" s="4"/>
    </row>
    <row r="9" spans="1:5" ht="12.75">
      <c r="A9" s="17" t="s">
        <v>56</v>
      </c>
      <c r="B9" s="42" t="s">
        <v>32</v>
      </c>
      <c r="C9" s="43"/>
      <c r="D9" s="22" t="e">
        <f>D10</f>
        <v>#REF!</v>
      </c>
      <c r="E9" s="4"/>
    </row>
    <row r="10" spans="1:5" ht="25.5">
      <c r="A10" s="27" t="s">
        <v>31</v>
      </c>
      <c r="B10" s="25" t="s">
        <v>32</v>
      </c>
      <c r="C10" s="25" t="s">
        <v>33</v>
      </c>
      <c r="D10" s="21" t="e">
        <f>#REF!</f>
        <v>#REF!</v>
      </c>
      <c r="E10" s="4"/>
    </row>
    <row r="11" spans="1:5" ht="12.75">
      <c r="A11" s="49" t="s">
        <v>2</v>
      </c>
      <c r="B11" s="44" t="s">
        <v>40</v>
      </c>
      <c r="C11" s="42"/>
      <c r="D11" s="22" t="e">
        <f>D12+D13</f>
        <v>#REF!</v>
      </c>
      <c r="E11" s="4"/>
    </row>
    <row r="12" spans="1:5" ht="12.75" outlineLevel="1">
      <c r="A12" s="27" t="s">
        <v>39</v>
      </c>
      <c r="B12" s="25" t="s">
        <v>40</v>
      </c>
      <c r="C12" s="25" t="s">
        <v>33</v>
      </c>
      <c r="D12" s="21" t="e">
        <f>#REF!</f>
        <v>#REF!</v>
      </c>
      <c r="E12" s="4"/>
    </row>
    <row r="13" spans="1:5" ht="25.5">
      <c r="A13" s="27" t="s">
        <v>17</v>
      </c>
      <c r="B13" s="25" t="s">
        <v>40</v>
      </c>
      <c r="C13" s="25" t="s">
        <v>40</v>
      </c>
      <c r="D13" s="21" t="e">
        <f>#REF!</f>
        <v>#REF!</v>
      </c>
      <c r="E13" s="4"/>
    </row>
    <row r="14" spans="1:5" ht="25.5">
      <c r="A14" s="49" t="s">
        <v>58</v>
      </c>
      <c r="B14" s="44" t="s">
        <v>52</v>
      </c>
      <c r="C14" s="42"/>
      <c r="D14" s="22" t="e">
        <f>D15</f>
        <v>#REF!</v>
      </c>
      <c r="E14" s="4"/>
    </row>
    <row r="15" spans="1:5" ht="12.75">
      <c r="A15" s="18" t="s">
        <v>18</v>
      </c>
      <c r="B15" s="24" t="s">
        <v>52</v>
      </c>
      <c r="C15" s="24" t="s">
        <v>53</v>
      </c>
      <c r="D15" s="21" t="e">
        <f>#REF!</f>
        <v>#REF!</v>
      </c>
      <c r="E15" s="4"/>
    </row>
    <row r="16" spans="1:6" ht="12.75">
      <c r="A16" s="17" t="s">
        <v>61</v>
      </c>
      <c r="B16" s="13">
        <v>10</v>
      </c>
      <c r="C16" s="7"/>
      <c r="D16" s="59" t="e">
        <f>D17</f>
        <v>#REF!</v>
      </c>
      <c r="E16" s="34"/>
      <c r="F16" s="33"/>
    </row>
    <row r="17" spans="1:6" ht="13.5" thickBot="1">
      <c r="A17" s="60" t="s">
        <v>60</v>
      </c>
      <c r="B17" s="56">
        <v>10</v>
      </c>
      <c r="C17" s="47" t="s">
        <v>33</v>
      </c>
      <c r="D17" s="23" t="e">
        <f>#REF!</f>
        <v>#REF!</v>
      </c>
      <c r="E17" s="57"/>
      <c r="F17" s="33"/>
    </row>
  </sheetData>
  <sheetProtection/>
  <printOptions/>
  <pageMargins left="1.05" right="0.25" top="0.2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5"/>
  <sheetViews>
    <sheetView view="pageBreakPreview" zoomScaleSheetLayoutView="100" zoomScalePageLayoutView="0" workbookViewId="0" topLeftCell="A9">
      <pane ySplit="13" topLeftCell="BM103" activePane="bottomLeft" state="frozen"/>
      <selection pane="topLeft" activeCell="A9" sqref="A9"/>
      <selection pane="bottomLeft" activeCell="C105" sqref="C105:H107"/>
    </sheetView>
  </sheetViews>
  <sheetFormatPr defaultColWidth="9.00390625" defaultRowHeight="12.75" outlineLevelRow="1" outlineLevelCol="1"/>
  <cols>
    <col min="1" max="1" width="35.375" style="3" customWidth="1"/>
    <col min="2" max="2" width="14.00390625" style="0" customWidth="1" outlineLevel="1"/>
    <col min="5" max="5" width="13.25390625" style="0" customWidth="1"/>
    <col min="6" max="6" width="10.25390625" style="0" customWidth="1"/>
    <col min="7" max="7" width="11.625" style="0" customWidth="1"/>
    <col min="8" max="8" width="14.25390625" style="0" customWidth="1"/>
  </cols>
  <sheetData>
    <row r="1" spans="1:8" ht="15.75">
      <c r="A1" s="11"/>
      <c r="B1" s="4"/>
      <c r="C1" s="4"/>
      <c r="D1" s="4"/>
      <c r="E1" s="133" t="s">
        <v>63</v>
      </c>
      <c r="F1" s="133"/>
      <c r="G1" s="133"/>
      <c r="H1" s="133"/>
    </row>
    <row r="2" spans="1:8" ht="96" customHeight="1">
      <c r="A2" s="11"/>
      <c r="B2" s="4"/>
      <c r="C2" s="4"/>
      <c r="D2" s="4"/>
      <c r="E2" s="135" t="s">
        <v>90</v>
      </c>
      <c r="F2" s="135"/>
      <c r="G2" s="135"/>
      <c r="H2" s="135"/>
    </row>
    <row r="3" spans="1:8" ht="15.75">
      <c r="A3" s="11"/>
      <c r="B3" s="4"/>
      <c r="C3" s="4"/>
      <c r="D3" s="4"/>
      <c r="E3" s="62" t="s">
        <v>91</v>
      </c>
      <c r="F3" s="63"/>
      <c r="G3" s="63"/>
      <c r="H3" s="63"/>
    </row>
    <row r="4" spans="1:8" ht="15.75">
      <c r="A4" s="11"/>
      <c r="B4" s="4"/>
      <c r="C4" s="4"/>
      <c r="D4" s="4"/>
      <c r="E4" s="62"/>
      <c r="F4" s="63"/>
      <c r="G4" s="63"/>
      <c r="H4" s="63"/>
    </row>
    <row r="5" spans="1:8" ht="15.75">
      <c r="A5" s="134" t="s">
        <v>14</v>
      </c>
      <c r="B5" s="134"/>
      <c r="C5" s="134"/>
      <c r="D5" s="134"/>
      <c r="E5" s="134"/>
      <c r="F5" s="134"/>
      <c r="G5" s="134"/>
      <c r="H5" s="134"/>
    </row>
    <row r="6" spans="1:8" ht="15.75">
      <c r="A6" s="134" t="s">
        <v>92</v>
      </c>
      <c r="B6" s="134"/>
      <c r="C6" s="134"/>
      <c r="D6" s="134"/>
      <c r="E6" s="134"/>
      <c r="F6" s="134"/>
      <c r="G6" s="134"/>
      <c r="H6" s="134"/>
    </row>
    <row r="7" spans="1:8" ht="15.75">
      <c r="A7" s="134" t="s">
        <v>89</v>
      </c>
      <c r="B7" s="134"/>
      <c r="C7" s="134"/>
      <c r="D7" s="134"/>
      <c r="E7" s="134"/>
      <c r="F7" s="134"/>
      <c r="G7" s="134"/>
      <c r="H7" s="134"/>
    </row>
    <row r="8" spans="1:8" ht="15.75">
      <c r="A8" s="64"/>
      <c r="B8" s="63"/>
      <c r="C8" s="63"/>
      <c r="D8" s="63"/>
      <c r="E8" s="63"/>
      <c r="F8" s="63"/>
      <c r="G8" s="63"/>
      <c r="H8" s="63"/>
    </row>
    <row r="9" spans="2:8" ht="12.75">
      <c r="B9" s="4"/>
      <c r="C9" s="77"/>
      <c r="D9" s="4"/>
      <c r="E9" s="6" t="s">
        <v>147</v>
      </c>
      <c r="F9" s="6"/>
      <c r="G9" s="6"/>
      <c r="H9" s="6"/>
    </row>
    <row r="10" spans="1:8" ht="12.75">
      <c r="A10" s="11"/>
      <c r="B10" s="4"/>
      <c r="C10" s="77"/>
      <c r="D10" s="78" t="s">
        <v>148</v>
      </c>
      <c r="E10" s="6"/>
      <c r="F10" s="6"/>
      <c r="G10" s="6"/>
      <c r="H10" s="6"/>
    </row>
    <row r="11" spans="1:8" ht="12.75">
      <c r="A11" s="11"/>
      <c r="B11" s="4"/>
      <c r="C11" s="77"/>
      <c r="D11" s="78" t="s">
        <v>149</v>
      </c>
      <c r="E11" s="6"/>
      <c r="F11" s="6"/>
      <c r="G11" s="6"/>
      <c r="H11" s="6"/>
    </row>
    <row r="12" spans="1:8" ht="12.75">
      <c r="A12" s="11"/>
      <c r="B12" s="4"/>
      <c r="C12" s="77"/>
      <c r="D12" s="78" t="s">
        <v>150</v>
      </c>
      <c r="E12" s="6"/>
      <c r="F12" s="6"/>
      <c r="G12" s="6"/>
      <c r="H12" s="6"/>
    </row>
    <row r="13" spans="1:8" ht="12" customHeight="1">
      <c r="A13" s="11"/>
      <c r="B13" s="4"/>
      <c r="C13" s="77"/>
      <c r="D13" s="78" t="s">
        <v>151</v>
      </c>
      <c r="E13" s="121"/>
      <c r="F13" s="121"/>
      <c r="G13" s="121"/>
      <c r="H13" s="121"/>
    </row>
    <row r="14" spans="1:8" ht="12.75">
      <c r="A14" s="11"/>
      <c r="B14" s="4"/>
      <c r="C14" s="77"/>
      <c r="D14" s="78" t="s">
        <v>152</v>
      </c>
      <c r="E14" s="78"/>
      <c r="F14" s="4"/>
      <c r="G14" s="4"/>
      <c r="H14" s="4"/>
    </row>
    <row r="15" spans="1:8" ht="12.75" customHeight="1">
      <c r="A15" s="11"/>
      <c r="B15" s="4"/>
      <c r="C15" s="77"/>
      <c r="D15" s="78" t="s">
        <v>153</v>
      </c>
      <c r="E15" s="124"/>
      <c r="F15" s="124"/>
      <c r="G15" s="124"/>
      <c r="H15" s="124"/>
    </row>
    <row r="16" spans="1:8" ht="12.75">
      <c r="A16" s="11"/>
      <c r="B16" s="4"/>
      <c r="C16" s="77"/>
      <c r="D16" s="4"/>
      <c r="E16" s="79"/>
      <c r="F16" s="80"/>
      <c r="G16" s="80"/>
      <c r="H16" s="80"/>
    </row>
    <row r="17" spans="1:8" ht="12.75">
      <c r="A17" s="136" t="s">
        <v>14</v>
      </c>
      <c r="B17" s="136"/>
      <c r="C17" s="136"/>
      <c r="D17" s="136"/>
      <c r="E17" s="136"/>
      <c r="F17" s="136"/>
      <c r="G17" s="136"/>
      <c r="H17" s="136"/>
    </row>
    <row r="18" spans="1:8" ht="12.75">
      <c r="A18" s="136" t="s">
        <v>116</v>
      </c>
      <c r="B18" s="136"/>
      <c r="C18" s="136"/>
      <c r="D18" s="136"/>
      <c r="E18" s="136"/>
      <c r="F18" s="136"/>
      <c r="G18" s="136"/>
      <c r="H18" s="136"/>
    </row>
    <row r="19" spans="1:8" ht="12.75">
      <c r="A19" s="136" t="s">
        <v>89</v>
      </c>
      <c r="B19" s="136"/>
      <c r="C19" s="136"/>
      <c r="D19" s="136"/>
      <c r="E19" s="136"/>
      <c r="F19" s="136"/>
      <c r="G19" s="136"/>
      <c r="H19" s="136"/>
    </row>
    <row r="20" spans="1:8" ht="16.5" thickBot="1">
      <c r="A20" s="64"/>
      <c r="B20" s="63"/>
      <c r="C20" s="63"/>
      <c r="D20" s="63"/>
      <c r="E20" s="63"/>
      <c r="F20" s="63"/>
      <c r="G20" s="63"/>
      <c r="H20" s="63"/>
    </row>
    <row r="21" spans="1:8" ht="65.25" customHeight="1">
      <c r="A21" s="85" t="s">
        <v>3</v>
      </c>
      <c r="B21" s="86" t="s">
        <v>142</v>
      </c>
      <c r="C21" s="16" t="s">
        <v>4</v>
      </c>
      <c r="D21" s="16" t="s">
        <v>5</v>
      </c>
      <c r="E21" s="16" t="s">
        <v>6</v>
      </c>
      <c r="F21" s="16" t="s">
        <v>7</v>
      </c>
      <c r="G21" s="125" t="s">
        <v>154</v>
      </c>
      <c r="H21" s="87" t="s">
        <v>155</v>
      </c>
    </row>
    <row r="22" spans="1:8" ht="22.5" customHeight="1">
      <c r="A22" s="88" t="s">
        <v>112</v>
      </c>
      <c r="B22" s="8"/>
      <c r="C22" s="7"/>
      <c r="D22" s="7"/>
      <c r="E22" s="7"/>
      <c r="F22" s="7"/>
      <c r="G22" s="89">
        <f>+G23+G135+G150+G164</f>
        <v>37281246</v>
      </c>
      <c r="H22" s="129">
        <f>+H23+H135+H150+H164</f>
        <v>5287471.48</v>
      </c>
    </row>
    <row r="23" spans="1:8" ht="38.25">
      <c r="A23" s="17" t="s">
        <v>115</v>
      </c>
      <c r="B23" s="8">
        <v>914</v>
      </c>
      <c r="C23" s="7"/>
      <c r="D23" s="7"/>
      <c r="E23" s="7"/>
      <c r="F23" s="7"/>
      <c r="G23" s="90">
        <f>+G24+G54+G64+G70+G108+G115+G128</f>
        <v>14659270</v>
      </c>
      <c r="H23" s="103">
        <f>+H24+H54+H64+H70+H108+H115+H128</f>
        <v>1683744.87</v>
      </c>
    </row>
    <row r="24" spans="1:8" ht="12.75">
      <c r="A24" s="17" t="s">
        <v>0</v>
      </c>
      <c r="B24" s="7"/>
      <c r="C24" s="7" t="s">
        <v>9</v>
      </c>
      <c r="D24" s="7"/>
      <c r="E24" s="7"/>
      <c r="F24" s="7"/>
      <c r="G24" s="91">
        <f>+G25+G43+G49</f>
        <v>5124150</v>
      </c>
      <c r="H24" s="128">
        <f>+H25+H43+H49</f>
        <v>1255213.8800000001</v>
      </c>
    </row>
    <row r="25" spans="1:8" ht="51">
      <c r="A25" s="17" t="s">
        <v>75</v>
      </c>
      <c r="B25" s="8"/>
      <c r="C25" s="7" t="s">
        <v>9</v>
      </c>
      <c r="D25" s="7" t="s">
        <v>11</v>
      </c>
      <c r="E25" s="7"/>
      <c r="F25" s="7"/>
      <c r="G25" s="91">
        <f>G26</f>
        <v>5029900</v>
      </c>
      <c r="H25" s="128">
        <f>+H26</f>
        <v>1180967.8800000001</v>
      </c>
    </row>
    <row r="26" spans="1:8" ht="51">
      <c r="A26" s="18" t="s">
        <v>30</v>
      </c>
      <c r="B26" s="12"/>
      <c r="C26" s="10" t="s">
        <v>9</v>
      </c>
      <c r="D26" s="10" t="s">
        <v>11</v>
      </c>
      <c r="E26" s="10" t="s">
        <v>25</v>
      </c>
      <c r="F26" s="10"/>
      <c r="G26" s="92">
        <f>+G27+G39</f>
        <v>5029900</v>
      </c>
      <c r="H26" s="97">
        <f>+H27+H39</f>
        <v>1180967.8800000001</v>
      </c>
    </row>
    <row r="27" spans="1:8" ht="12.75">
      <c r="A27" s="18" t="s">
        <v>13</v>
      </c>
      <c r="B27" s="12"/>
      <c r="C27" s="10" t="s">
        <v>9</v>
      </c>
      <c r="D27" s="10" t="s">
        <v>11</v>
      </c>
      <c r="E27" s="10" t="s">
        <v>23</v>
      </c>
      <c r="F27" s="10"/>
      <c r="G27" s="92">
        <f>+G28+G32+G36</f>
        <v>4215900</v>
      </c>
      <c r="H27" s="97">
        <f>+H28+H32+H36</f>
        <v>1082584.05</v>
      </c>
    </row>
    <row r="28" spans="1:9" ht="76.5">
      <c r="A28" s="18" t="s">
        <v>76</v>
      </c>
      <c r="B28" s="12"/>
      <c r="C28" s="10" t="s">
        <v>9</v>
      </c>
      <c r="D28" s="10" t="s">
        <v>11</v>
      </c>
      <c r="E28" s="10" t="s">
        <v>23</v>
      </c>
      <c r="F28" s="10">
        <v>100</v>
      </c>
      <c r="G28" s="92">
        <f>+G29</f>
        <v>2559800</v>
      </c>
      <c r="H28" s="97">
        <f>+H29</f>
        <v>260137.59</v>
      </c>
      <c r="I28" s="65"/>
    </row>
    <row r="29" spans="1:9" ht="25.5">
      <c r="A29" s="27" t="s">
        <v>77</v>
      </c>
      <c r="B29" s="12"/>
      <c r="C29" s="10" t="s">
        <v>9</v>
      </c>
      <c r="D29" s="10" t="s">
        <v>11</v>
      </c>
      <c r="E29" s="10" t="s">
        <v>23</v>
      </c>
      <c r="F29" s="10">
        <v>120</v>
      </c>
      <c r="G29" s="92">
        <f>+G30+G31</f>
        <v>2559800</v>
      </c>
      <c r="H29" s="97">
        <f>+H30+H31</f>
        <v>260137.59</v>
      </c>
      <c r="I29" s="65"/>
    </row>
    <row r="30" spans="1:9" ht="12.75">
      <c r="A30" s="27" t="s">
        <v>86</v>
      </c>
      <c r="B30" s="12"/>
      <c r="C30" s="10" t="s">
        <v>9</v>
      </c>
      <c r="D30" s="10" t="s">
        <v>11</v>
      </c>
      <c r="E30" s="10" t="s">
        <v>23</v>
      </c>
      <c r="F30" s="10">
        <v>121</v>
      </c>
      <c r="G30" s="92">
        <v>2558000</v>
      </c>
      <c r="H30" s="97">
        <v>260137.59</v>
      </c>
      <c r="I30" s="65"/>
    </row>
    <row r="31" spans="1:9" ht="25.5">
      <c r="A31" s="107" t="s">
        <v>133</v>
      </c>
      <c r="B31" s="106"/>
      <c r="C31" s="10" t="s">
        <v>9</v>
      </c>
      <c r="D31" s="10" t="s">
        <v>11</v>
      </c>
      <c r="E31" s="10" t="s">
        <v>23</v>
      </c>
      <c r="F31" s="10">
        <v>122</v>
      </c>
      <c r="G31" s="92">
        <v>1800</v>
      </c>
      <c r="H31" s="92"/>
      <c r="I31" s="65"/>
    </row>
    <row r="32" spans="1:9" ht="25.5">
      <c r="A32" s="18" t="s">
        <v>78</v>
      </c>
      <c r="B32" s="12"/>
      <c r="C32" s="10" t="s">
        <v>9</v>
      </c>
      <c r="D32" s="10" t="s">
        <v>11</v>
      </c>
      <c r="E32" s="10" t="s">
        <v>23</v>
      </c>
      <c r="F32" s="9">
        <v>200</v>
      </c>
      <c r="G32" s="92">
        <f>G33</f>
        <v>1648600</v>
      </c>
      <c r="H32" s="97">
        <f>+H33</f>
        <v>822176.03</v>
      </c>
      <c r="I32" s="65"/>
    </row>
    <row r="33" spans="1:9" ht="25.5">
      <c r="A33" s="18" t="s">
        <v>79</v>
      </c>
      <c r="B33" s="12"/>
      <c r="C33" s="10" t="s">
        <v>9</v>
      </c>
      <c r="D33" s="10" t="s">
        <v>11</v>
      </c>
      <c r="E33" s="10" t="s">
        <v>23</v>
      </c>
      <c r="F33" s="9">
        <v>240</v>
      </c>
      <c r="G33" s="92">
        <f>+G34+G35</f>
        <v>1648600</v>
      </c>
      <c r="H33" s="97">
        <f>+H34+H35</f>
        <v>822176.03</v>
      </c>
      <c r="I33" s="65"/>
    </row>
    <row r="34" spans="1:9" ht="38.25">
      <c r="A34" s="18" t="s">
        <v>80</v>
      </c>
      <c r="B34" s="12"/>
      <c r="C34" s="10" t="s">
        <v>9</v>
      </c>
      <c r="D34" s="10" t="s">
        <v>11</v>
      </c>
      <c r="E34" s="10" t="s">
        <v>23</v>
      </c>
      <c r="F34" s="9">
        <v>242</v>
      </c>
      <c r="G34" s="92">
        <v>146000</v>
      </c>
      <c r="H34" s="97">
        <v>20576.79</v>
      </c>
      <c r="I34" s="65"/>
    </row>
    <row r="35" spans="1:9" ht="25.5">
      <c r="A35" s="18" t="s">
        <v>81</v>
      </c>
      <c r="B35" s="12"/>
      <c r="C35" s="10" t="s">
        <v>9</v>
      </c>
      <c r="D35" s="10" t="s">
        <v>11</v>
      </c>
      <c r="E35" s="10" t="s">
        <v>23</v>
      </c>
      <c r="F35" s="9">
        <v>244</v>
      </c>
      <c r="G35" s="92">
        <v>1502600</v>
      </c>
      <c r="H35" s="97">
        <v>801599.24</v>
      </c>
      <c r="I35" s="65"/>
    </row>
    <row r="36" spans="1:9" ht="12.75">
      <c r="A36" s="18" t="s">
        <v>82</v>
      </c>
      <c r="B36" s="12"/>
      <c r="C36" s="10" t="s">
        <v>9</v>
      </c>
      <c r="D36" s="10" t="s">
        <v>11</v>
      </c>
      <c r="E36" s="10" t="s">
        <v>23</v>
      </c>
      <c r="F36" s="9">
        <v>800</v>
      </c>
      <c r="G36" s="92">
        <f>G37</f>
        <v>7500</v>
      </c>
      <c r="H36" s="97">
        <f>+H37</f>
        <v>270.43</v>
      </c>
      <c r="I36" s="65"/>
    </row>
    <row r="37" spans="1:9" ht="12.75">
      <c r="A37" s="18" t="s">
        <v>83</v>
      </c>
      <c r="B37" s="12"/>
      <c r="C37" s="10" t="s">
        <v>9</v>
      </c>
      <c r="D37" s="10" t="s">
        <v>11</v>
      </c>
      <c r="E37" s="10" t="s">
        <v>23</v>
      </c>
      <c r="F37" s="9">
        <v>850</v>
      </c>
      <c r="G37" s="92">
        <f>G38</f>
        <v>7500</v>
      </c>
      <c r="H37" s="97">
        <f>+H38</f>
        <v>270.43</v>
      </c>
      <c r="I37" s="65"/>
    </row>
    <row r="38" spans="1:9" ht="25.5">
      <c r="A38" s="18" t="s">
        <v>84</v>
      </c>
      <c r="B38" s="12"/>
      <c r="C38" s="10" t="s">
        <v>9</v>
      </c>
      <c r="D38" s="10" t="s">
        <v>11</v>
      </c>
      <c r="E38" s="10" t="s">
        <v>23</v>
      </c>
      <c r="F38" s="9">
        <v>852</v>
      </c>
      <c r="G38" s="92">
        <v>7500</v>
      </c>
      <c r="H38" s="97">
        <v>270.43</v>
      </c>
      <c r="I38" s="65"/>
    </row>
    <row r="39" spans="1:9" ht="42.75" customHeight="1">
      <c r="A39" s="19" t="s">
        <v>69</v>
      </c>
      <c r="B39" s="12"/>
      <c r="C39" s="10" t="s">
        <v>9</v>
      </c>
      <c r="D39" s="10" t="s">
        <v>11</v>
      </c>
      <c r="E39" s="10" t="s">
        <v>68</v>
      </c>
      <c r="F39" s="9"/>
      <c r="G39" s="92">
        <f>G40</f>
        <v>814000</v>
      </c>
      <c r="H39" s="97">
        <f>+H40</f>
        <v>98383.83</v>
      </c>
      <c r="I39" s="65"/>
    </row>
    <row r="40" spans="1:9" ht="76.5">
      <c r="A40" s="18" t="s">
        <v>76</v>
      </c>
      <c r="B40" s="12"/>
      <c r="C40" s="10" t="s">
        <v>9</v>
      </c>
      <c r="D40" s="10" t="s">
        <v>11</v>
      </c>
      <c r="E40" s="10" t="s">
        <v>68</v>
      </c>
      <c r="F40" s="10">
        <v>100</v>
      </c>
      <c r="G40" s="92">
        <f>G41</f>
        <v>814000</v>
      </c>
      <c r="H40" s="97">
        <f>+H41</f>
        <v>98383.83</v>
      </c>
      <c r="I40" s="65"/>
    </row>
    <row r="41" spans="1:9" ht="25.5">
      <c r="A41" s="27" t="s">
        <v>77</v>
      </c>
      <c r="B41" s="12"/>
      <c r="C41" s="10" t="s">
        <v>9</v>
      </c>
      <c r="D41" s="10" t="s">
        <v>11</v>
      </c>
      <c r="E41" s="10" t="s">
        <v>68</v>
      </c>
      <c r="F41" s="10">
        <v>120</v>
      </c>
      <c r="G41" s="92">
        <f>G42</f>
        <v>814000</v>
      </c>
      <c r="H41" s="97">
        <f>+H42</f>
        <v>98383.83</v>
      </c>
      <c r="I41" s="65"/>
    </row>
    <row r="42" spans="1:9" ht="12.75">
      <c r="A42" s="27" t="s">
        <v>86</v>
      </c>
      <c r="B42" s="12"/>
      <c r="C42" s="10" t="s">
        <v>9</v>
      </c>
      <c r="D42" s="10" t="s">
        <v>11</v>
      </c>
      <c r="E42" s="10" t="s">
        <v>68</v>
      </c>
      <c r="F42" s="10">
        <v>121</v>
      </c>
      <c r="G42" s="92">
        <v>814000</v>
      </c>
      <c r="H42" s="97">
        <v>98383.83</v>
      </c>
      <c r="I42" s="65"/>
    </row>
    <row r="43" spans="1:8" ht="25.5">
      <c r="A43" s="93" t="s">
        <v>19</v>
      </c>
      <c r="B43" s="7"/>
      <c r="C43" s="13" t="s">
        <v>9</v>
      </c>
      <c r="D43" s="13" t="s">
        <v>12</v>
      </c>
      <c r="E43" s="13"/>
      <c r="F43" s="13"/>
      <c r="G43" s="91">
        <f>G44</f>
        <v>74250</v>
      </c>
      <c r="H43" s="91">
        <f>+H44</f>
        <v>74246</v>
      </c>
    </row>
    <row r="44" spans="1:8" ht="12.75">
      <c r="A44" s="18" t="s">
        <v>20</v>
      </c>
      <c r="B44" s="10"/>
      <c r="C44" s="9" t="s">
        <v>9</v>
      </c>
      <c r="D44" s="9" t="s">
        <v>12</v>
      </c>
      <c r="E44" s="9" t="s">
        <v>24</v>
      </c>
      <c r="F44" s="9"/>
      <c r="G44" s="92">
        <f>G45</f>
        <v>74250</v>
      </c>
      <c r="H44" s="92">
        <f>+H45</f>
        <v>74246</v>
      </c>
    </row>
    <row r="45" spans="1:8" ht="25.5">
      <c r="A45" s="18" t="s">
        <v>21</v>
      </c>
      <c r="B45" s="10"/>
      <c r="C45" s="9" t="s">
        <v>9</v>
      </c>
      <c r="D45" s="9" t="s">
        <v>12</v>
      </c>
      <c r="E45" s="9" t="s">
        <v>26</v>
      </c>
      <c r="F45" s="9"/>
      <c r="G45" s="92">
        <f>G46</f>
        <v>74250</v>
      </c>
      <c r="H45" s="92">
        <f>+H46</f>
        <v>74246</v>
      </c>
    </row>
    <row r="46" spans="1:8" ht="25.5">
      <c r="A46" s="18" t="s">
        <v>78</v>
      </c>
      <c r="B46" s="10"/>
      <c r="C46" s="9" t="s">
        <v>9</v>
      </c>
      <c r="D46" s="9" t="s">
        <v>12</v>
      </c>
      <c r="E46" s="9" t="s">
        <v>26</v>
      </c>
      <c r="F46" s="9">
        <v>200</v>
      </c>
      <c r="G46" s="92">
        <f>G48</f>
        <v>74250</v>
      </c>
      <c r="H46" s="92">
        <f>+H47</f>
        <v>74246</v>
      </c>
    </row>
    <row r="47" spans="1:8" ht="25.5">
      <c r="A47" s="18" t="s">
        <v>79</v>
      </c>
      <c r="B47" s="10"/>
      <c r="C47" s="9" t="s">
        <v>9</v>
      </c>
      <c r="D47" s="9" t="s">
        <v>12</v>
      </c>
      <c r="E47" s="9" t="s">
        <v>26</v>
      </c>
      <c r="F47" s="9">
        <v>240</v>
      </c>
      <c r="G47" s="92">
        <f>G48</f>
        <v>74250</v>
      </c>
      <c r="H47" s="92">
        <f>+H48</f>
        <v>74246</v>
      </c>
    </row>
    <row r="48" spans="1:8" ht="25.5">
      <c r="A48" s="18" t="s">
        <v>81</v>
      </c>
      <c r="B48" s="10"/>
      <c r="C48" s="9" t="s">
        <v>9</v>
      </c>
      <c r="D48" s="9" t="s">
        <v>12</v>
      </c>
      <c r="E48" s="9" t="s">
        <v>26</v>
      </c>
      <c r="F48" s="9">
        <v>244</v>
      </c>
      <c r="G48" s="92">
        <v>74250</v>
      </c>
      <c r="H48" s="92">
        <v>74246</v>
      </c>
    </row>
    <row r="49" spans="1:8" ht="12.75">
      <c r="A49" s="17" t="s">
        <v>1</v>
      </c>
      <c r="B49" s="8"/>
      <c r="C49" s="7" t="s">
        <v>9</v>
      </c>
      <c r="D49" s="7">
        <v>11</v>
      </c>
      <c r="E49" s="7"/>
      <c r="F49" s="7"/>
      <c r="G49" s="91">
        <f>G50</f>
        <v>20000</v>
      </c>
      <c r="H49" s="91">
        <f>+H50</f>
        <v>0</v>
      </c>
    </row>
    <row r="50" spans="1:8" ht="12.75">
      <c r="A50" s="18" t="s">
        <v>1</v>
      </c>
      <c r="B50" s="12"/>
      <c r="C50" s="10" t="s">
        <v>9</v>
      </c>
      <c r="D50" s="10">
        <v>11</v>
      </c>
      <c r="E50" s="10" t="s">
        <v>29</v>
      </c>
      <c r="F50" s="10"/>
      <c r="G50" s="92">
        <f>G51</f>
        <v>20000</v>
      </c>
      <c r="H50" s="92">
        <f>+H51</f>
        <v>0</v>
      </c>
    </row>
    <row r="51" spans="1:8" ht="25.5">
      <c r="A51" s="18" t="s">
        <v>27</v>
      </c>
      <c r="B51" s="12"/>
      <c r="C51" s="10" t="s">
        <v>9</v>
      </c>
      <c r="D51" s="10">
        <v>11</v>
      </c>
      <c r="E51" s="10" t="s">
        <v>28</v>
      </c>
      <c r="F51" s="10"/>
      <c r="G51" s="92">
        <f>G52</f>
        <v>20000</v>
      </c>
      <c r="H51" s="92">
        <f>+H52</f>
        <v>0</v>
      </c>
    </row>
    <row r="52" spans="1:8" ht="12.75">
      <c r="A52" s="94" t="s">
        <v>82</v>
      </c>
      <c r="B52" s="12"/>
      <c r="C52" s="10" t="s">
        <v>9</v>
      </c>
      <c r="D52" s="10">
        <v>11</v>
      </c>
      <c r="E52" s="10" t="s">
        <v>28</v>
      </c>
      <c r="F52" s="9">
        <v>800</v>
      </c>
      <c r="G52" s="92">
        <f>G53</f>
        <v>20000</v>
      </c>
      <c r="H52" s="92">
        <f>+H53</f>
        <v>0</v>
      </c>
    </row>
    <row r="53" spans="1:8" ht="12.75">
      <c r="A53" s="94" t="s">
        <v>85</v>
      </c>
      <c r="B53" s="12"/>
      <c r="C53" s="10" t="s">
        <v>9</v>
      </c>
      <c r="D53" s="10">
        <v>11</v>
      </c>
      <c r="E53" s="10" t="s">
        <v>28</v>
      </c>
      <c r="F53" s="9">
        <v>870</v>
      </c>
      <c r="G53" s="92">
        <v>20000</v>
      </c>
      <c r="H53" s="92">
        <v>0</v>
      </c>
    </row>
    <row r="54" spans="1:8" ht="12.75">
      <c r="A54" s="17" t="s">
        <v>56</v>
      </c>
      <c r="B54" s="8"/>
      <c r="C54" s="42" t="s">
        <v>32</v>
      </c>
      <c r="D54" s="43"/>
      <c r="E54" s="7"/>
      <c r="F54" s="13"/>
      <c r="G54" s="90">
        <f>G55</f>
        <v>279600</v>
      </c>
      <c r="H54" s="103">
        <f>+H55</f>
        <v>39411.48</v>
      </c>
    </row>
    <row r="55" spans="1:8" ht="25.5">
      <c r="A55" s="49" t="s">
        <v>31</v>
      </c>
      <c r="B55" s="50"/>
      <c r="C55" s="42" t="s">
        <v>32</v>
      </c>
      <c r="D55" s="42" t="s">
        <v>33</v>
      </c>
      <c r="E55" s="42"/>
      <c r="F55" s="42"/>
      <c r="G55" s="90">
        <f>G56</f>
        <v>279600</v>
      </c>
      <c r="H55" s="103">
        <f>+H56</f>
        <v>39411.48</v>
      </c>
    </row>
    <row r="56" spans="1:8" ht="24">
      <c r="A56" s="95" t="s">
        <v>35</v>
      </c>
      <c r="B56" s="50"/>
      <c r="C56" s="25" t="s">
        <v>32</v>
      </c>
      <c r="D56" s="25" t="s">
        <v>33</v>
      </c>
      <c r="E56" s="25" t="s">
        <v>36</v>
      </c>
      <c r="F56" s="25" t="s">
        <v>34</v>
      </c>
      <c r="G56" s="96">
        <f>G57</f>
        <v>279600</v>
      </c>
      <c r="H56" s="104">
        <f>+H57</f>
        <v>39411.48</v>
      </c>
    </row>
    <row r="57" spans="1:8" ht="38.25">
      <c r="A57" s="18" t="s">
        <v>37</v>
      </c>
      <c r="B57" s="50"/>
      <c r="C57" s="25" t="s">
        <v>32</v>
      </c>
      <c r="D57" s="25" t="s">
        <v>33</v>
      </c>
      <c r="E57" s="25" t="s">
        <v>38</v>
      </c>
      <c r="F57" s="25" t="s">
        <v>34</v>
      </c>
      <c r="G57" s="96">
        <f>G58+G61</f>
        <v>279600</v>
      </c>
      <c r="H57" s="104">
        <f>+H58+H61</f>
        <v>39411.48</v>
      </c>
    </row>
    <row r="58" spans="1:8" ht="76.5">
      <c r="A58" s="18" t="s">
        <v>76</v>
      </c>
      <c r="B58" s="50"/>
      <c r="C58" s="25" t="s">
        <v>32</v>
      </c>
      <c r="D58" s="25" t="s">
        <v>33</v>
      </c>
      <c r="E58" s="25" t="s">
        <v>38</v>
      </c>
      <c r="F58" s="10">
        <v>100</v>
      </c>
      <c r="G58" s="96">
        <f>G59</f>
        <v>240600</v>
      </c>
      <c r="H58" s="104">
        <f>+H59</f>
        <v>38026.29</v>
      </c>
    </row>
    <row r="59" spans="1:8" ht="25.5">
      <c r="A59" s="27" t="s">
        <v>77</v>
      </c>
      <c r="B59" s="50"/>
      <c r="C59" s="25" t="s">
        <v>32</v>
      </c>
      <c r="D59" s="25" t="s">
        <v>33</v>
      </c>
      <c r="E59" s="25" t="s">
        <v>38</v>
      </c>
      <c r="F59" s="10">
        <v>120</v>
      </c>
      <c r="G59" s="96">
        <f>G60</f>
        <v>240600</v>
      </c>
      <c r="H59" s="104">
        <f>+H60</f>
        <v>38026.29</v>
      </c>
    </row>
    <row r="60" spans="1:8" ht="12.75">
      <c r="A60" s="27" t="s">
        <v>86</v>
      </c>
      <c r="B60" s="50"/>
      <c r="C60" s="25" t="s">
        <v>32</v>
      </c>
      <c r="D60" s="25" t="s">
        <v>33</v>
      </c>
      <c r="E60" s="25" t="s">
        <v>38</v>
      </c>
      <c r="F60" s="10">
        <v>121</v>
      </c>
      <c r="G60" s="96">
        <v>240600</v>
      </c>
      <c r="H60" s="104">
        <v>38026.29</v>
      </c>
    </row>
    <row r="61" spans="1:8" ht="25.5">
      <c r="A61" s="18" t="s">
        <v>78</v>
      </c>
      <c r="B61" s="50"/>
      <c r="C61" s="25" t="s">
        <v>32</v>
      </c>
      <c r="D61" s="25" t="s">
        <v>33</v>
      </c>
      <c r="E61" s="25" t="s">
        <v>38</v>
      </c>
      <c r="F61" s="9">
        <v>200</v>
      </c>
      <c r="G61" s="96">
        <f>G62</f>
        <v>39000</v>
      </c>
      <c r="H61" s="104">
        <f>+H62</f>
        <v>1385.19</v>
      </c>
    </row>
    <row r="62" spans="1:8" ht="25.5">
      <c r="A62" s="18" t="s">
        <v>79</v>
      </c>
      <c r="B62" s="50"/>
      <c r="C62" s="25" t="s">
        <v>32</v>
      </c>
      <c r="D62" s="25" t="s">
        <v>33</v>
      </c>
      <c r="E62" s="25" t="s">
        <v>38</v>
      </c>
      <c r="F62" s="9">
        <v>240</v>
      </c>
      <c r="G62" s="96">
        <f>+G63</f>
        <v>39000</v>
      </c>
      <c r="H62" s="104">
        <f>+H63</f>
        <v>1385.19</v>
      </c>
    </row>
    <row r="63" spans="1:8" ht="25.5">
      <c r="A63" s="18" t="s">
        <v>81</v>
      </c>
      <c r="B63" s="50"/>
      <c r="C63" s="25" t="s">
        <v>32</v>
      </c>
      <c r="D63" s="25" t="s">
        <v>33</v>
      </c>
      <c r="E63" s="25" t="s">
        <v>38</v>
      </c>
      <c r="F63" s="9">
        <v>244</v>
      </c>
      <c r="G63" s="96">
        <v>39000</v>
      </c>
      <c r="H63" s="104">
        <v>1385.19</v>
      </c>
    </row>
    <row r="64" spans="1:8" ht="12.75">
      <c r="A64" s="49" t="s">
        <v>64</v>
      </c>
      <c r="B64" s="51"/>
      <c r="C64" s="44" t="s">
        <v>65</v>
      </c>
      <c r="D64" s="42"/>
      <c r="E64" s="42"/>
      <c r="F64" s="42"/>
      <c r="G64" s="91">
        <f>G65</f>
        <v>100020</v>
      </c>
      <c r="H64" s="91">
        <f>+H65</f>
        <v>90020</v>
      </c>
    </row>
    <row r="65" spans="1:8" ht="38.25" customHeight="1">
      <c r="A65" s="49" t="s">
        <v>66</v>
      </c>
      <c r="B65" s="48"/>
      <c r="C65" s="42" t="s">
        <v>65</v>
      </c>
      <c r="D65" s="42" t="s">
        <v>67</v>
      </c>
      <c r="E65" s="42"/>
      <c r="F65" s="42"/>
      <c r="G65" s="91">
        <f>G66</f>
        <v>100020</v>
      </c>
      <c r="H65" s="91">
        <f>+H66</f>
        <v>90020</v>
      </c>
    </row>
    <row r="66" spans="1:8" ht="12.75">
      <c r="A66" s="27" t="s">
        <v>70</v>
      </c>
      <c r="B66" s="52"/>
      <c r="C66" s="24" t="s">
        <v>65</v>
      </c>
      <c r="D66" s="25" t="s">
        <v>67</v>
      </c>
      <c r="E66" s="24" t="s">
        <v>74</v>
      </c>
      <c r="F66" s="26" t="s">
        <v>34</v>
      </c>
      <c r="G66" s="92">
        <f>G67</f>
        <v>100020</v>
      </c>
      <c r="H66" s="92">
        <f>+H67</f>
        <v>90020</v>
      </c>
    </row>
    <row r="67" spans="1:8" ht="25.5">
      <c r="A67" s="18" t="s">
        <v>78</v>
      </c>
      <c r="B67" s="12"/>
      <c r="C67" s="24" t="s">
        <v>65</v>
      </c>
      <c r="D67" s="25" t="s">
        <v>67</v>
      </c>
      <c r="E67" s="24" t="s">
        <v>74</v>
      </c>
      <c r="F67" s="9">
        <v>200</v>
      </c>
      <c r="G67" s="92">
        <f>G68</f>
        <v>100020</v>
      </c>
      <c r="H67" s="92">
        <f>+H68</f>
        <v>90020</v>
      </c>
    </row>
    <row r="68" spans="1:8" ht="25.5">
      <c r="A68" s="18" t="s">
        <v>79</v>
      </c>
      <c r="B68" s="12"/>
      <c r="C68" s="24" t="s">
        <v>65</v>
      </c>
      <c r="D68" s="25" t="s">
        <v>67</v>
      </c>
      <c r="E68" s="24" t="s">
        <v>74</v>
      </c>
      <c r="F68" s="9">
        <v>240</v>
      </c>
      <c r="G68" s="92">
        <f>G69</f>
        <v>100020</v>
      </c>
      <c r="H68" s="92">
        <f>+H69</f>
        <v>90020</v>
      </c>
    </row>
    <row r="69" spans="1:8" ht="25.5">
      <c r="A69" s="18" t="s">
        <v>81</v>
      </c>
      <c r="B69" s="12"/>
      <c r="C69" s="24" t="s">
        <v>65</v>
      </c>
      <c r="D69" s="25" t="s">
        <v>67</v>
      </c>
      <c r="E69" s="24" t="s">
        <v>74</v>
      </c>
      <c r="F69" s="9">
        <v>244</v>
      </c>
      <c r="G69" s="92">
        <v>100020</v>
      </c>
      <c r="H69" s="92">
        <v>90020</v>
      </c>
    </row>
    <row r="70" spans="1:8" ht="12.75">
      <c r="A70" s="49" t="s">
        <v>2</v>
      </c>
      <c r="B70" s="51"/>
      <c r="C70" s="44" t="s">
        <v>40</v>
      </c>
      <c r="D70" s="42"/>
      <c r="E70" s="42"/>
      <c r="F70" s="42"/>
      <c r="G70" s="90">
        <f>+G71+G77+G83+G105</f>
        <v>9001600</v>
      </c>
      <c r="H70" s="90">
        <f>+H71+H77+H83+H105</f>
        <v>286557.11</v>
      </c>
    </row>
    <row r="71" spans="1:8" ht="12.75">
      <c r="A71" s="49" t="s">
        <v>113</v>
      </c>
      <c r="B71" s="51"/>
      <c r="C71" s="42" t="s">
        <v>40</v>
      </c>
      <c r="D71" s="42" t="s">
        <v>53</v>
      </c>
      <c r="E71" s="42"/>
      <c r="F71" s="42"/>
      <c r="G71" s="90">
        <f aca="true" t="shared" si="0" ref="G71:H75">+G72</f>
        <v>75500</v>
      </c>
      <c r="H71" s="90">
        <f t="shared" si="0"/>
        <v>0</v>
      </c>
    </row>
    <row r="72" spans="1:8" ht="15">
      <c r="A72" s="108" t="s">
        <v>117</v>
      </c>
      <c r="B72" s="51"/>
      <c r="C72" s="25" t="s">
        <v>40</v>
      </c>
      <c r="D72" s="25" t="s">
        <v>53</v>
      </c>
      <c r="E72" s="25" t="s">
        <v>118</v>
      </c>
      <c r="F72" s="9"/>
      <c r="G72" s="97">
        <f t="shared" si="0"/>
        <v>75500</v>
      </c>
      <c r="H72" s="97">
        <f t="shared" si="0"/>
        <v>0</v>
      </c>
    </row>
    <row r="73" spans="1:8" ht="45">
      <c r="A73" s="108" t="s">
        <v>119</v>
      </c>
      <c r="B73" s="51"/>
      <c r="C73" s="25" t="s">
        <v>40</v>
      </c>
      <c r="D73" s="25" t="s">
        <v>53</v>
      </c>
      <c r="E73" s="25" t="s">
        <v>120</v>
      </c>
      <c r="F73" s="9"/>
      <c r="G73" s="97">
        <f t="shared" si="0"/>
        <v>75500</v>
      </c>
      <c r="H73" s="97">
        <f t="shared" si="0"/>
        <v>0</v>
      </c>
    </row>
    <row r="74" spans="1:8" ht="30">
      <c r="A74" s="109" t="s">
        <v>78</v>
      </c>
      <c r="B74" s="51"/>
      <c r="C74" s="25" t="s">
        <v>40</v>
      </c>
      <c r="D74" s="25" t="s">
        <v>53</v>
      </c>
      <c r="E74" s="25" t="s">
        <v>120</v>
      </c>
      <c r="F74" s="9">
        <v>200</v>
      </c>
      <c r="G74" s="97">
        <f t="shared" si="0"/>
        <v>75500</v>
      </c>
      <c r="H74" s="97">
        <f t="shared" si="0"/>
        <v>0</v>
      </c>
    </row>
    <row r="75" spans="1:8" ht="30">
      <c r="A75" s="98" t="s">
        <v>79</v>
      </c>
      <c r="B75" s="51"/>
      <c r="C75" s="25" t="s">
        <v>40</v>
      </c>
      <c r="D75" s="25" t="s">
        <v>53</v>
      </c>
      <c r="E75" s="25" t="s">
        <v>120</v>
      </c>
      <c r="F75" s="9">
        <v>240</v>
      </c>
      <c r="G75" s="97">
        <f t="shared" si="0"/>
        <v>75500</v>
      </c>
      <c r="H75" s="97">
        <f t="shared" si="0"/>
        <v>0</v>
      </c>
    </row>
    <row r="76" spans="1:8" ht="30">
      <c r="A76" s="109" t="s">
        <v>121</v>
      </c>
      <c r="B76" s="51"/>
      <c r="C76" s="25" t="s">
        <v>40</v>
      </c>
      <c r="D76" s="25" t="s">
        <v>53</v>
      </c>
      <c r="E76" s="25" t="s">
        <v>120</v>
      </c>
      <c r="F76" s="9">
        <v>243</v>
      </c>
      <c r="G76" s="97">
        <v>75500</v>
      </c>
      <c r="H76" s="97">
        <v>0</v>
      </c>
    </row>
    <row r="77" spans="1:8" ht="12.75">
      <c r="A77" s="49" t="s">
        <v>114</v>
      </c>
      <c r="B77" s="51"/>
      <c r="C77" s="42" t="s">
        <v>40</v>
      </c>
      <c r="D77" s="42" t="s">
        <v>32</v>
      </c>
      <c r="E77" s="42"/>
      <c r="F77" s="42"/>
      <c r="G77" s="90">
        <f aca="true" t="shared" si="1" ref="G77:H81">+G78</f>
        <v>2843300</v>
      </c>
      <c r="H77" s="90">
        <f t="shared" si="1"/>
        <v>0</v>
      </c>
    </row>
    <row r="78" spans="1:8" ht="30">
      <c r="A78" s="108" t="s">
        <v>122</v>
      </c>
      <c r="B78" s="51"/>
      <c r="C78" s="25" t="s">
        <v>40</v>
      </c>
      <c r="D78" s="25" t="s">
        <v>32</v>
      </c>
      <c r="E78" s="25" t="s">
        <v>124</v>
      </c>
      <c r="F78" s="9"/>
      <c r="G78" s="97">
        <f t="shared" si="1"/>
        <v>2843300</v>
      </c>
      <c r="H78" s="97">
        <f t="shared" si="1"/>
        <v>0</v>
      </c>
    </row>
    <row r="79" spans="1:8" ht="30">
      <c r="A79" s="108" t="s">
        <v>123</v>
      </c>
      <c r="B79" s="51"/>
      <c r="C79" s="25" t="s">
        <v>40</v>
      </c>
      <c r="D79" s="25" t="s">
        <v>32</v>
      </c>
      <c r="E79" s="25" t="s">
        <v>125</v>
      </c>
      <c r="F79" s="9"/>
      <c r="G79" s="97">
        <f t="shared" si="1"/>
        <v>2843300</v>
      </c>
      <c r="H79" s="97">
        <f t="shared" si="1"/>
        <v>0</v>
      </c>
    </row>
    <row r="80" spans="1:8" ht="30">
      <c r="A80" s="109" t="s">
        <v>78</v>
      </c>
      <c r="B80" s="51"/>
      <c r="C80" s="25" t="s">
        <v>40</v>
      </c>
      <c r="D80" s="25" t="s">
        <v>32</v>
      </c>
      <c r="E80" s="25" t="s">
        <v>125</v>
      </c>
      <c r="F80" s="9">
        <v>200</v>
      </c>
      <c r="G80" s="97">
        <f t="shared" si="1"/>
        <v>2843300</v>
      </c>
      <c r="H80" s="97">
        <f t="shared" si="1"/>
        <v>0</v>
      </c>
    </row>
    <row r="81" spans="1:8" ht="30">
      <c r="A81" s="98" t="s">
        <v>79</v>
      </c>
      <c r="B81" s="51"/>
      <c r="C81" s="25" t="s">
        <v>40</v>
      </c>
      <c r="D81" s="25" t="s">
        <v>32</v>
      </c>
      <c r="E81" s="25" t="s">
        <v>125</v>
      </c>
      <c r="F81" s="9">
        <v>240</v>
      </c>
      <c r="G81" s="97">
        <f t="shared" si="1"/>
        <v>2843300</v>
      </c>
      <c r="H81" s="97">
        <f t="shared" si="1"/>
        <v>0</v>
      </c>
    </row>
    <row r="82" spans="1:8" ht="30">
      <c r="A82" s="109" t="s">
        <v>81</v>
      </c>
      <c r="B82" s="51"/>
      <c r="C82" s="25" t="s">
        <v>40</v>
      </c>
      <c r="D82" s="25" t="s">
        <v>32</v>
      </c>
      <c r="E82" s="25" t="s">
        <v>125</v>
      </c>
      <c r="F82" s="9">
        <v>244</v>
      </c>
      <c r="G82" s="97">
        <v>2843300</v>
      </c>
      <c r="H82" s="97">
        <v>0</v>
      </c>
    </row>
    <row r="83" spans="1:8" ht="12.75">
      <c r="A83" s="49" t="s">
        <v>39</v>
      </c>
      <c r="B83" s="48"/>
      <c r="C83" s="42" t="s">
        <v>40</v>
      </c>
      <c r="D83" s="42" t="s">
        <v>33</v>
      </c>
      <c r="E83" s="42"/>
      <c r="F83" s="42"/>
      <c r="G83" s="90">
        <f>G84</f>
        <v>6047800</v>
      </c>
      <c r="H83" s="103">
        <f>+H84</f>
        <v>251557.11</v>
      </c>
    </row>
    <row r="84" spans="1:8" ht="12.75">
      <c r="A84" s="27" t="s">
        <v>39</v>
      </c>
      <c r="B84" s="52"/>
      <c r="C84" s="24" t="s">
        <v>40</v>
      </c>
      <c r="D84" s="25" t="s">
        <v>33</v>
      </c>
      <c r="E84" s="24" t="s">
        <v>41</v>
      </c>
      <c r="F84" s="26" t="s">
        <v>34</v>
      </c>
      <c r="G84" s="96">
        <f>+G85+G89+G93+G97+G101</f>
        <v>6047800</v>
      </c>
      <c r="H84" s="104">
        <f>+H85+H89+H93+H97+H101</f>
        <v>251557.11</v>
      </c>
    </row>
    <row r="85" spans="1:8" ht="12.75">
      <c r="A85" s="49" t="s">
        <v>42</v>
      </c>
      <c r="B85" s="25"/>
      <c r="C85" s="42" t="s">
        <v>40</v>
      </c>
      <c r="D85" s="42" t="s">
        <v>33</v>
      </c>
      <c r="E85" s="42" t="s">
        <v>43</v>
      </c>
      <c r="F85" s="42" t="s">
        <v>34</v>
      </c>
      <c r="G85" s="90">
        <f>G86</f>
        <v>812800</v>
      </c>
      <c r="H85" s="103">
        <f>+H86</f>
        <v>203542.94</v>
      </c>
    </row>
    <row r="86" spans="1:8" ht="25.5">
      <c r="A86" s="18" t="s">
        <v>78</v>
      </c>
      <c r="B86" s="53"/>
      <c r="C86" s="25" t="s">
        <v>40</v>
      </c>
      <c r="D86" s="25" t="s">
        <v>33</v>
      </c>
      <c r="E86" s="25" t="s">
        <v>43</v>
      </c>
      <c r="F86" s="9">
        <v>200</v>
      </c>
      <c r="G86" s="96">
        <f>G87</f>
        <v>812800</v>
      </c>
      <c r="H86" s="104">
        <f>+H87</f>
        <v>203542.94</v>
      </c>
    </row>
    <row r="87" spans="1:8" ht="25.5">
      <c r="A87" s="18" t="s">
        <v>79</v>
      </c>
      <c r="B87" s="53"/>
      <c r="C87" s="25" t="s">
        <v>40</v>
      </c>
      <c r="D87" s="25" t="s">
        <v>33</v>
      </c>
      <c r="E87" s="25" t="s">
        <v>43</v>
      </c>
      <c r="F87" s="9">
        <v>240</v>
      </c>
      <c r="G87" s="96">
        <f>G88</f>
        <v>812800</v>
      </c>
      <c r="H87" s="104">
        <f>+H88</f>
        <v>203542.94</v>
      </c>
    </row>
    <row r="88" spans="1:8" ht="25.5">
      <c r="A88" s="18" t="s">
        <v>81</v>
      </c>
      <c r="B88" s="53"/>
      <c r="C88" s="25" t="s">
        <v>40</v>
      </c>
      <c r="D88" s="25" t="s">
        <v>33</v>
      </c>
      <c r="E88" s="25" t="s">
        <v>43</v>
      </c>
      <c r="F88" s="9">
        <v>244</v>
      </c>
      <c r="G88" s="96">
        <v>812800</v>
      </c>
      <c r="H88" s="104">
        <v>203542.94</v>
      </c>
    </row>
    <row r="89" spans="1:8" ht="63.75">
      <c r="A89" s="49" t="s">
        <v>44</v>
      </c>
      <c r="B89" s="25"/>
      <c r="C89" s="42" t="s">
        <v>40</v>
      </c>
      <c r="D89" s="42" t="s">
        <v>33</v>
      </c>
      <c r="E89" s="42" t="s">
        <v>45</v>
      </c>
      <c r="F89" s="42" t="s">
        <v>34</v>
      </c>
      <c r="G89" s="90">
        <f>G90</f>
        <v>100000</v>
      </c>
      <c r="H89" s="90">
        <f>+H90</f>
        <v>0</v>
      </c>
    </row>
    <row r="90" spans="1:8" ht="25.5">
      <c r="A90" s="18" t="s">
        <v>78</v>
      </c>
      <c r="B90" s="53"/>
      <c r="C90" s="25" t="s">
        <v>40</v>
      </c>
      <c r="D90" s="25" t="s">
        <v>33</v>
      </c>
      <c r="E90" s="25" t="s">
        <v>45</v>
      </c>
      <c r="F90" s="9">
        <v>200</v>
      </c>
      <c r="G90" s="96">
        <f>G91</f>
        <v>100000</v>
      </c>
      <c r="H90" s="96">
        <f>+H91</f>
        <v>0</v>
      </c>
    </row>
    <row r="91" spans="1:8" ht="25.5">
      <c r="A91" s="18" t="s">
        <v>79</v>
      </c>
      <c r="B91" s="53"/>
      <c r="C91" s="25" t="s">
        <v>40</v>
      </c>
      <c r="D91" s="25" t="s">
        <v>33</v>
      </c>
      <c r="E91" s="25" t="s">
        <v>45</v>
      </c>
      <c r="F91" s="9">
        <v>240</v>
      </c>
      <c r="G91" s="96">
        <f>G92</f>
        <v>100000</v>
      </c>
      <c r="H91" s="96">
        <f>+H92</f>
        <v>0</v>
      </c>
    </row>
    <row r="92" spans="1:8" ht="25.5">
      <c r="A92" s="18" t="s">
        <v>81</v>
      </c>
      <c r="B92" s="53"/>
      <c r="C92" s="25" t="s">
        <v>40</v>
      </c>
      <c r="D92" s="25" t="s">
        <v>33</v>
      </c>
      <c r="E92" s="25" t="s">
        <v>45</v>
      </c>
      <c r="F92" s="9">
        <v>244</v>
      </c>
      <c r="G92" s="96">
        <v>100000</v>
      </c>
      <c r="H92" s="96">
        <v>0</v>
      </c>
    </row>
    <row r="93" spans="1:8" ht="12.75">
      <c r="A93" s="49" t="s">
        <v>46</v>
      </c>
      <c r="B93" s="25"/>
      <c r="C93" s="25" t="s">
        <v>40</v>
      </c>
      <c r="D93" s="25" t="s">
        <v>33</v>
      </c>
      <c r="E93" s="25" t="s">
        <v>47</v>
      </c>
      <c r="F93" s="25" t="s">
        <v>34</v>
      </c>
      <c r="G93" s="90">
        <f>G94</f>
        <v>10000</v>
      </c>
      <c r="H93" s="90">
        <f>+H94</f>
        <v>0</v>
      </c>
    </row>
    <row r="94" spans="1:8" ht="25.5" outlineLevel="1">
      <c r="A94" s="18" t="s">
        <v>78</v>
      </c>
      <c r="B94" s="53"/>
      <c r="C94" s="25" t="s">
        <v>40</v>
      </c>
      <c r="D94" s="25" t="s">
        <v>33</v>
      </c>
      <c r="E94" s="25" t="s">
        <v>47</v>
      </c>
      <c r="F94" s="9">
        <v>200</v>
      </c>
      <c r="G94" s="96">
        <f>G95</f>
        <v>10000</v>
      </c>
      <c r="H94" s="96">
        <f>+H95</f>
        <v>0</v>
      </c>
    </row>
    <row r="95" spans="1:8" ht="25.5" outlineLevel="1">
      <c r="A95" s="18" t="s">
        <v>79</v>
      </c>
      <c r="B95" s="53"/>
      <c r="C95" s="25" t="s">
        <v>40</v>
      </c>
      <c r="D95" s="25" t="s">
        <v>33</v>
      </c>
      <c r="E95" s="25" t="s">
        <v>47</v>
      </c>
      <c r="F95" s="9">
        <v>240</v>
      </c>
      <c r="G95" s="96">
        <f>G96</f>
        <v>10000</v>
      </c>
      <c r="H95" s="96">
        <f>+H96</f>
        <v>0</v>
      </c>
    </row>
    <row r="96" spans="1:8" ht="25.5" outlineLevel="1">
      <c r="A96" s="18" t="s">
        <v>81</v>
      </c>
      <c r="B96" s="53"/>
      <c r="C96" s="25" t="s">
        <v>40</v>
      </c>
      <c r="D96" s="25" t="s">
        <v>33</v>
      </c>
      <c r="E96" s="25" t="s">
        <v>47</v>
      </c>
      <c r="F96" s="9">
        <v>244</v>
      </c>
      <c r="G96" s="96">
        <v>10000</v>
      </c>
      <c r="H96" s="96">
        <v>0</v>
      </c>
    </row>
    <row r="97" spans="1:8" ht="25.5" outlineLevel="1">
      <c r="A97" s="49" t="s">
        <v>48</v>
      </c>
      <c r="B97" s="25"/>
      <c r="C97" s="42" t="s">
        <v>40</v>
      </c>
      <c r="D97" s="42" t="s">
        <v>33</v>
      </c>
      <c r="E97" s="42" t="s">
        <v>49</v>
      </c>
      <c r="F97" s="42" t="s">
        <v>34</v>
      </c>
      <c r="G97" s="90">
        <f>G98</f>
        <v>10000</v>
      </c>
      <c r="H97" s="90">
        <f>+H98</f>
        <v>0</v>
      </c>
    </row>
    <row r="98" spans="1:8" ht="25.5" outlineLevel="1">
      <c r="A98" s="18" t="s">
        <v>78</v>
      </c>
      <c r="B98" s="53"/>
      <c r="C98" s="25" t="s">
        <v>40</v>
      </c>
      <c r="D98" s="25" t="s">
        <v>33</v>
      </c>
      <c r="E98" s="25" t="s">
        <v>49</v>
      </c>
      <c r="F98" s="9">
        <v>200</v>
      </c>
      <c r="G98" s="96">
        <f>G99</f>
        <v>10000</v>
      </c>
      <c r="H98" s="96">
        <f>+H99</f>
        <v>0</v>
      </c>
    </row>
    <row r="99" spans="1:8" ht="25.5" outlineLevel="1">
      <c r="A99" s="18" t="s">
        <v>79</v>
      </c>
      <c r="B99" s="53"/>
      <c r="C99" s="25" t="s">
        <v>40</v>
      </c>
      <c r="D99" s="25" t="s">
        <v>33</v>
      </c>
      <c r="E99" s="25" t="s">
        <v>49</v>
      </c>
      <c r="F99" s="9">
        <v>240</v>
      </c>
      <c r="G99" s="96">
        <f>G100</f>
        <v>10000</v>
      </c>
      <c r="H99" s="96">
        <f>+H100</f>
        <v>0</v>
      </c>
    </row>
    <row r="100" spans="1:8" ht="25.5" outlineLevel="1">
      <c r="A100" s="18" t="s">
        <v>81</v>
      </c>
      <c r="B100" s="53"/>
      <c r="C100" s="25" t="s">
        <v>40</v>
      </c>
      <c r="D100" s="25" t="s">
        <v>33</v>
      </c>
      <c r="E100" s="25" t="s">
        <v>49</v>
      </c>
      <c r="F100" s="9">
        <v>244</v>
      </c>
      <c r="G100" s="96">
        <v>10000</v>
      </c>
      <c r="H100" s="96">
        <v>0</v>
      </c>
    </row>
    <row r="101" spans="1:8" ht="25.5" outlineLevel="1">
      <c r="A101" s="49" t="s">
        <v>50</v>
      </c>
      <c r="B101" s="25"/>
      <c r="C101" s="42" t="s">
        <v>40</v>
      </c>
      <c r="D101" s="42" t="s">
        <v>33</v>
      </c>
      <c r="E101" s="42" t="s">
        <v>51</v>
      </c>
      <c r="F101" s="42" t="s">
        <v>34</v>
      </c>
      <c r="G101" s="90">
        <f>G102</f>
        <v>5115000</v>
      </c>
      <c r="H101" s="103">
        <f>+H102</f>
        <v>48014.17</v>
      </c>
    </row>
    <row r="102" spans="1:8" ht="25.5" outlineLevel="1">
      <c r="A102" s="18" t="s">
        <v>78</v>
      </c>
      <c r="B102" s="53"/>
      <c r="C102" s="25" t="s">
        <v>40</v>
      </c>
      <c r="D102" s="25" t="s">
        <v>33</v>
      </c>
      <c r="E102" s="25" t="s">
        <v>51</v>
      </c>
      <c r="F102" s="9">
        <v>200</v>
      </c>
      <c r="G102" s="96">
        <f>G103</f>
        <v>5115000</v>
      </c>
      <c r="H102" s="104">
        <f>+H103</f>
        <v>48014.17</v>
      </c>
    </row>
    <row r="103" spans="1:8" ht="25.5" outlineLevel="1">
      <c r="A103" s="18" t="s">
        <v>79</v>
      </c>
      <c r="B103" s="53"/>
      <c r="C103" s="25" t="s">
        <v>40</v>
      </c>
      <c r="D103" s="25" t="s">
        <v>33</v>
      </c>
      <c r="E103" s="25" t="s">
        <v>51</v>
      </c>
      <c r="F103" s="9">
        <v>240</v>
      </c>
      <c r="G103" s="96">
        <f>G104</f>
        <v>5115000</v>
      </c>
      <c r="H103" s="104">
        <f>+H104</f>
        <v>48014.17</v>
      </c>
    </row>
    <row r="104" spans="1:8" ht="25.5" outlineLevel="1">
      <c r="A104" s="18" t="s">
        <v>81</v>
      </c>
      <c r="B104" s="53"/>
      <c r="C104" s="25" t="s">
        <v>40</v>
      </c>
      <c r="D104" s="25" t="s">
        <v>33</v>
      </c>
      <c r="E104" s="25" t="s">
        <v>51</v>
      </c>
      <c r="F104" s="9">
        <v>244</v>
      </c>
      <c r="G104" s="96">
        <v>5115000</v>
      </c>
      <c r="H104" s="104">
        <v>48014.17</v>
      </c>
    </row>
    <row r="105" spans="1:8" ht="25.5" outlineLevel="1">
      <c r="A105" s="93" t="s">
        <v>17</v>
      </c>
      <c r="B105" s="12"/>
      <c r="C105" s="13" t="s">
        <v>156</v>
      </c>
      <c r="D105" s="13" t="s">
        <v>156</v>
      </c>
      <c r="E105" s="13"/>
      <c r="F105" s="13"/>
      <c r="G105" s="90">
        <f>+G106</f>
        <v>35000</v>
      </c>
      <c r="H105" s="90">
        <f>+H106</f>
        <v>35000</v>
      </c>
    </row>
    <row r="106" spans="1:8" ht="25.5" outlineLevel="1">
      <c r="A106" s="19" t="s">
        <v>157</v>
      </c>
      <c r="B106" s="12"/>
      <c r="C106" s="9" t="s">
        <v>156</v>
      </c>
      <c r="D106" s="9" t="s">
        <v>156</v>
      </c>
      <c r="E106" s="10" t="s">
        <v>158</v>
      </c>
      <c r="F106" s="9"/>
      <c r="G106" s="96">
        <f>+G107</f>
        <v>35000</v>
      </c>
      <c r="H106" s="96">
        <f>H107</f>
        <v>35000</v>
      </c>
    </row>
    <row r="107" spans="1:8" ht="12.75" outlineLevel="1">
      <c r="A107" s="19" t="s">
        <v>159</v>
      </c>
      <c r="B107" s="12"/>
      <c r="C107" s="9" t="s">
        <v>156</v>
      </c>
      <c r="D107" s="9" t="s">
        <v>156</v>
      </c>
      <c r="E107" s="10" t="s">
        <v>158</v>
      </c>
      <c r="F107" s="9" t="s">
        <v>160</v>
      </c>
      <c r="G107" s="96">
        <v>35000</v>
      </c>
      <c r="H107" s="96">
        <v>35000</v>
      </c>
    </row>
    <row r="108" spans="1:8" ht="12.75" outlineLevel="1">
      <c r="A108" s="49" t="s">
        <v>126</v>
      </c>
      <c r="B108" s="54">
        <v>914</v>
      </c>
      <c r="C108" s="44" t="s">
        <v>52</v>
      </c>
      <c r="D108" s="42"/>
      <c r="E108" s="42"/>
      <c r="F108" s="42"/>
      <c r="G108" s="90">
        <f aca="true" t="shared" si="2" ref="G108:G113">+G109</f>
        <v>13900</v>
      </c>
      <c r="H108" s="90">
        <f aca="true" t="shared" si="3" ref="H108:H113">+H109</f>
        <v>0</v>
      </c>
    </row>
    <row r="109" spans="1:8" ht="14.25" outlineLevel="1">
      <c r="A109" s="110" t="s">
        <v>18</v>
      </c>
      <c r="B109" s="24"/>
      <c r="C109" s="82" t="s">
        <v>52</v>
      </c>
      <c r="D109" s="82" t="s">
        <v>53</v>
      </c>
      <c r="E109" s="82"/>
      <c r="F109" s="82"/>
      <c r="G109" s="99">
        <f t="shared" si="2"/>
        <v>13900</v>
      </c>
      <c r="H109" s="99">
        <f t="shared" si="3"/>
        <v>0</v>
      </c>
    </row>
    <row r="110" spans="1:8" ht="26.25" outlineLevel="1">
      <c r="A110" s="111" t="s">
        <v>127</v>
      </c>
      <c r="B110" s="24"/>
      <c r="C110" s="83" t="s">
        <v>52</v>
      </c>
      <c r="D110" s="83" t="s">
        <v>53</v>
      </c>
      <c r="E110" s="83" t="s">
        <v>54</v>
      </c>
      <c r="F110" s="83" t="s">
        <v>34</v>
      </c>
      <c r="G110" s="100">
        <f t="shared" si="2"/>
        <v>13900</v>
      </c>
      <c r="H110" s="100">
        <f t="shared" si="3"/>
        <v>0</v>
      </c>
    </row>
    <row r="111" spans="1:8" ht="26.25" outlineLevel="1">
      <c r="A111" s="111" t="s">
        <v>59</v>
      </c>
      <c r="B111" s="24"/>
      <c r="C111" s="83" t="s">
        <v>52</v>
      </c>
      <c r="D111" s="83" t="s">
        <v>53</v>
      </c>
      <c r="E111" s="83" t="s">
        <v>128</v>
      </c>
      <c r="F111" s="83" t="s">
        <v>34</v>
      </c>
      <c r="G111" s="100">
        <f t="shared" si="2"/>
        <v>13900</v>
      </c>
      <c r="H111" s="100">
        <f t="shared" si="3"/>
        <v>0</v>
      </c>
    </row>
    <row r="112" spans="1:8" ht="26.25" outlineLevel="1">
      <c r="A112" s="111" t="s">
        <v>78</v>
      </c>
      <c r="B112" s="24"/>
      <c r="C112" s="83" t="s">
        <v>52</v>
      </c>
      <c r="D112" s="83" t="s">
        <v>53</v>
      </c>
      <c r="E112" s="83" t="s">
        <v>128</v>
      </c>
      <c r="F112" s="81">
        <v>200</v>
      </c>
      <c r="G112" s="100">
        <f t="shared" si="2"/>
        <v>13900</v>
      </c>
      <c r="H112" s="100">
        <f t="shared" si="3"/>
        <v>0</v>
      </c>
    </row>
    <row r="113" spans="1:8" ht="26.25" outlineLevel="1">
      <c r="A113" s="111" t="s">
        <v>79</v>
      </c>
      <c r="B113" s="10"/>
      <c r="C113" s="83" t="s">
        <v>52</v>
      </c>
      <c r="D113" s="83" t="s">
        <v>53</v>
      </c>
      <c r="E113" s="83" t="s">
        <v>128</v>
      </c>
      <c r="F113" s="81">
        <v>240</v>
      </c>
      <c r="G113" s="100">
        <f t="shared" si="2"/>
        <v>13900</v>
      </c>
      <c r="H113" s="100">
        <f t="shared" si="3"/>
        <v>0</v>
      </c>
    </row>
    <row r="114" spans="1:8" ht="26.25" outlineLevel="1">
      <c r="A114" s="111" t="s">
        <v>81</v>
      </c>
      <c r="B114" s="10"/>
      <c r="C114" s="83" t="s">
        <v>52</v>
      </c>
      <c r="D114" s="83" t="s">
        <v>53</v>
      </c>
      <c r="E114" s="83" t="s">
        <v>128</v>
      </c>
      <c r="F114" s="81">
        <v>244</v>
      </c>
      <c r="G114" s="100">
        <v>13900</v>
      </c>
      <c r="H114" s="100">
        <v>0</v>
      </c>
    </row>
    <row r="115" spans="1:8" ht="12.75">
      <c r="A115" s="17" t="s">
        <v>61</v>
      </c>
      <c r="B115" s="13"/>
      <c r="C115" s="13">
        <v>10</v>
      </c>
      <c r="D115" s="7"/>
      <c r="E115" s="7"/>
      <c r="F115" s="7"/>
      <c r="G115" s="90">
        <f>G116+G122</f>
        <v>90000</v>
      </c>
      <c r="H115" s="90">
        <f>+H116+H122</f>
        <v>11133</v>
      </c>
    </row>
    <row r="116" spans="1:8" ht="12.75">
      <c r="A116" s="93" t="s">
        <v>73</v>
      </c>
      <c r="B116" s="13"/>
      <c r="C116" s="13">
        <v>10</v>
      </c>
      <c r="D116" s="44" t="s">
        <v>53</v>
      </c>
      <c r="E116" s="44"/>
      <c r="F116" s="44"/>
      <c r="G116" s="90">
        <f>G118</f>
        <v>40000</v>
      </c>
      <c r="H116" s="90">
        <f>+H117</f>
        <v>6133</v>
      </c>
    </row>
    <row r="117" spans="1:8" ht="12.75">
      <c r="A117" s="93" t="s">
        <v>143</v>
      </c>
      <c r="B117" s="13"/>
      <c r="C117" s="9">
        <v>10</v>
      </c>
      <c r="D117" s="24" t="s">
        <v>53</v>
      </c>
      <c r="E117" s="10">
        <v>4900000</v>
      </c>
      <c r="F117" s="44"/>
      <c r="G117" s="90">
        <f>+G118</f>
        <v>40000</v>
      </c>
      <c r="H117" s="90">
        <f>+H118</f>
        <v>6133</v>
      </c>
    </row>
    <row r="118" spans="1:8" ht="25.5">
      <c r="A118" s="18" t="s">
        <v>72</v>
      </c>
      <c r="B118" s="9"/>
      <c r="C118" s="9">
        <v>10</v>
      </c>
      <c r="D118" s="24" t="s">
        <v>53</v>
      </c>
      <c r="E118" s="10">
        <v>4910000</v>
      </c>
      <c r="F118" s="24" t="s">
        <v>34</v>
      </c>
      <c r="G118" s="96">
        <f>G119</f>
        <v>40000</v>
      </c>
      <c r="H118" s="96">
        <f>+H119</f>
        <v>6133</v>
      </c>
    </row>
    <row r="119" spans="1:8" ht="38.25">
      <c r="A119" s="18" t="s">
        <v>71</v>
      </c>
      <c r="B119" s="12"/>
      <c r="C119" s="9">
        <v>10</v>
      </c>
      <c r="D119" s="24" t="s">
        <v>53</v>
      </c>
      <c r="E119" s="10">
        <v>4910100</v>
      </c>
      <c r="F119" s="24" t="s">
        <v>34</v>
      </c>
      <c r="G119" s="96">
        <f>G120</f>
        <v>40000</v>
      </c>
      <c r="H119" s="96">
        <f>+H120</f>
        <v>6133</v>
      </c>
    </row>
    <row r="120" spans="1:8" ht="25.5">
      <c r="A120" s="18" t="s">
        <v>87</v>
      </c>
      <c r="B120" s="12"/>
      <c r="C120" s="9">
        <v>10</v>
      </c>
      <c r="D120" s="24" t="s">
        <v>53</v>
      </c>
      <c r="E120" s="10">
        <v>4910100</v>
      </c>
      <c r="F120" s="10">
        <v>300</v>
      </c>
      <c r="G120" s="96">
        <f>G121</f>
        <v>40000</v>
      </c>
      <c r="H120" s="96">
        <f>+H121</f>
        <v>6133</v>
      </c>
    </row>
    <row r="121" spans="1:8" ht="12.75">
      <c r="A121" s="18" t="s">
        <v>144</v>
      </c>
      <c r="B121" s="12"/>
      <c r="C121" s="9">
        <v>10</v>
      </c>
      <c r="D121" s="24" t="s">
        <v>53</v>
      </c>
      <c r="E121" s="10">
        <v>4910100</v>
      </c>
      <c r="F121" s="10">
        <v>360</v>
      </c>
      <c r="G121" s="96">
        <v>40000</v>
      </c>
      <c r="H121" s="96">
        <v>6133</v>
      </c>
    </row>
    <row r="122" spans="1:8" ht="12.75">
      <c r="A122" s="101" t="s">
        <v>60</v>
      </c>
      <c r="B122" s="7"/>
      <c r="C122" s="7">
        <v>10</v>
      </c>
      <c r="D122" s="7" t="s">
        <v>94</v>
      </c>
      <c r="E122" s="10"/>
      <c r="F122" s="10"/>
      <c r="G122" s="90">
        <f>G123</f>
        <v>50000</v>
      </c>
      <c r="H122" s="90">
        <f>+H123</f>
        <v>5000</v>
      </c>
    </row>
    <row r="123" spans="1:8" ht="25.5">
      <c r="A123" s="18" t="s">
        <v>95</v>
      </c>
      <c r="B123" s="10"/>
      <c r="C123" s="10">
        <v>10</v>
      </c>
      <c r="D123" s="10" t="s">
        <v>94</v>
      </c>
      <c r="E123" s="10" t="s">
        <v>96</v>
      </c>
      <c r="F123" s="10"/>
      <c r="G123" s="96">
        <f>+G124</f>
        <v>50000</v>
      </c>
      <c r="H123" s="96">
        <f>+H124</f>
        <v>5000</v>
      </c>
    </row>
    <row r="124" spans="1:8" ht="25.5">
      <c r="A124" s="18" t="s">
        <v>87</v>
      </c>
      <c r="B124" s="10"/>
      <c r="C124" s="25" t="s">
        <v>88</v>
      </c>
      <c r="D124" s="25" t="s">
        <v>33</v>
      </c>
      <c r="E124" s="25" t="s">
        <v>96</v>
      </c>
      <c r="F124" s="9">
        <v>300</v>
      </c>
      <c r="G124" s="92">
        <f>+G125</f>
        <v>50000</v>
      </c>
      <c r="H124" s="92">
        <f>+H125</f>
        <v>5000</v>
      </c>
    </row>
    <row r="125" spans="1:8" ht="38.25">
      <c r="A125" s="113" t="s">
        <v>132</v>
      </c>
      <c r="B125" s="10"/>
      <c r="C125" s="25" t="s">
        <v>88</v>
      </c>
      <c r="D125" s="25" t="s">
        <v>33</v>
      </c>
      <c r="E125" s="25" t="s">
        <v>96</v>
      </c>
      <c r="F125" s="9">
        <v>320</v>
      </c>
      <c r="G125" s="92">
        <f>+G126</f>
        <v>50000</v>
      </c>
      <c r="H125" s="92">
        <f>+H126</f>
        <v>5000</v>
      </c>
    </row>
    <row r="126" spans="1:8" ht="38.25">
      <c r="A126" s="18" t="s">
        <v>97</v>
      </c>
      <c r="B126" s="10"/>
      <c r="C126" s="10">
        <v>10</v>
      </c>
      <c r="D126" s="10" t="s">
        <v>94</v>
      </c>
      <c r="E126" s="10" t="s">
        <v>96</v>
      </c>
      <c r="F126" s="10">
        <v>321</v>
      </c>
      <c r="G126" s="96">
        <f>+G127</f>
        <v>50000</v>
      </c>
      <c r="H126" s="96">
        <f>+H127</f>
        <v>5000</v>
      </c>
    </row>
    <row r="127" spans="1:8" ht="12.75">
      <c r="A127" s="102" t="s">
        <v>98</v>
      </c>
      <c r="B127" s="10"/>
      <c r="C127" s="10">
        <v>10</v>
      </c>
      <c r="D127" s="10" t="s">
        <v>94</v>
      </c>
      <c r="E127" s="10" t="s">
        <v>96</v>
      </c>
      <c r="F127" s="10">
        <v>321</v>
      </c>
      <c r="G127" s="96">
        <v>50000</v>
      </c>
      <c r="H127" s="96">
        <v>5000</v>
      </c>
    </row>
    <row r="128" spans="1:8" ht="12.75">
      <c r="A128" s="114" t="s">
        <v>134</v>
      </c>
      <c r="B128" s="76"/>
      <c r="C128" s="42" t="s">
        <v>138</v>
      </c>
      <c r="D128" s="25"/>
      <c r="E128" s="25"/>
      <c r="F128" s="84"/>
      <c r="G128" s="103">
        <f aca="true" t="shared" si="4" ref="G128:G133">SUM(G129)</f>
        <v>50000</v>
      </c>
      <c r="H128" s="103">
        <f aca="true" t="shared" si="5" ref="H128:H133">+H129</f>
        <v>1409.4</v>
      </c>
    </row>
    <row r="129" spans="1:8" ht="12.75">
      <c r="A129" s="113" t="s">
        <v>135</v>
      </c>
      <c r="B129" s="76"/>
      <c r="C129" s="25" t="s">
        <v>138</v>
      </c>
      <c r="D129" s="25" t="s">
        <v>53</v>
      </c>
      <c r="E129" s="25"/>
      <c r="F129" s="84"/>
      <c r="G129" s="104">
        <f t="shared" si="4"/>
        <v>50000</v>
      </c>
      <c r="H129" s="104">
        <f t="shared" si="5"/>
        <v>1409.4</v>
      </c>
    </row>
    <row r="130" spans="1:8" ht="25.5">
      <c r="A130" s="113" t="s">
        <v>136</v>
      </c>
      <c r="B130" s="76"/>
      <c r="C130" s="25" t="s">
        <v>138</v>
      </c>
      <c r="D130" s="25" t="s">
        <v>53</v>
      </c>
      <c r="E130" s="25" t="s">
        <v>139</v>
      </c>
      <c r="F130" s="84"/>
      <c r="G130" s="104">
        <f t="shared" si="4"/>
        <v>50000</v>
      </c>
      <c r="H130" s="104">
        <f t="shared" si="5"/>
        <v>1409.4</v>
      </c>
    </row>
    <row r="131" spans="1:8" ht="25.5">
      <c r="A131" s="113" t="s">
        <v>137</v>
      </c>
      <c r="B131" s="76"/>
      <c r="C131" s="25" t="s">
        <v>138</v>
      </c>
      <c r="D131" s="25" t="s">
        <v>53</v>
      </c>
      <c r="E131" s="25" t="s">
        <v>140</v>
      </c>
      <c r="F131" s="84"/>
      <c r="G131" s="104">
        <f t="shared" si="4"/>
        <v>50000</v>
      </c>
      <c r="H131" s="104">
        <f t="shared" si="5"/>
        <v>1409.4</v>
      </c>
    </row>
    <row r="132" spans="1:8" ht="25.5">
      <c r="A132" s="111" t="s">
        <v>78</v>
      </c>
      <c r="B132" s="76"/>
      <c r="C132" s="25" t="s">
        <v>138</v>
      </c>
      <c r="D132" s="25" t="s">
        <v>53</v>
      </c>
      <c r="E132" s="25" t="s">
        <v>140</v>
      </c>
      <c r="F132" s="84">
        <v>200</v>
      </c>
      <c r="G132" s="104">
        <f t="shared" si="4"/>
        <v>50000</v>
      </c>
      <c r="H132" s="104">
        <f t="shared" si="5"/>
        <v>1409.4</v>
      </c>
    </row>
    <row r="133" spans="1:8" ht="25.5">
      <c r="A133" s="111" t="s">
        <v>79</v>
      </c>
      <c r="B133" s="76"/>
      <c r="C133" s="25" t="s">
        <v>138</v>
      </c>
      <c r="D133" s="25" t="s">
        <v>53</v>
      </c>
      <c r="E133" s="25" t="s">
        <v>140</v>
      </c>
      <c r="F133" s="84">
        <v>240</v>
      </c>
      <c r="G133" s="104">
        <f t="shared" si="4"/>
        <v>50000</v>
      </c>
      <c r="H133" s="104">
        <f t="shared" si="5"/>
        <v>1409.4</v>
      </c>
    </row>
    <row r="134" spans="1:8" ht="25.5">
      <c r="A134" s="111" t="s">
        <v>81</v>
      </c>
      <c r="B134" s="10"/>
      <c r="C134" s="25" t="s">
        <v>138</v>
      </c>
      <c r="D134" s="25" t="s">
        <v>53</v>
      </c>
      <c r="E134" s="25" t="s">
        <v>140</v>
      </c>
      <c r="F134" s="84">
        <v>244</v>
      </c>
      <c r="G134" s="104">
        <v>50000</v>
      </c>
      <c r="H134" s="104">
        <v>1409.4</v>
      </c>
    </row>
    <row r="135" spans="1:8" ht="48.75" customHeight="1">
      <c r="A135" s="67" t="s">
        <v>146</v>
      </c>
      <c r="B135" s="68">
        <v>914</v>
      </c>
      <c r="C135" s="69"/>
      <c r="D135" s="70"/>
      <c r="E135" s="71"/>
      <c r="F135" s="10"/>
      <c r="G135" s="90">
        <f>G136</f>
        <v>5589200</v>
      </c>
      <c r="H135" s="103">
        <f>+H136</f>
        <v>915990.9600000001</v>
      </c>
    </row>
    <row r="136" spans="1:8" ht="12.75" outlineLevel="1">
      <c r="A136" s="72" t="s">
        <v>99</v>
      </c>
      <c r="B136" s="73"/>
      <c r="C136" s="74" t="s">
        <v>100</v>
      </c>
      <c r="D136" s="75"/>
      <c r="E136" s="76"/>
      <c r="F136" s="10"/>
      <c r="G136" s="96">
        <f>G137</f>
        <v>5589200</v>
      </c>
      <c r="H136" s="104">
        <f>+H137</f>
        <v>915990.9600000001</v>
      </c>
    </row>
    <row r="137" spans="1:8" ht="12.75" outlineLevel="1">
      <c r="A137" s="72" t="s">
        <v>101</v>
      </c>
      <c r="B137" s="73"/>
      <c r="C137" s="74" t="s">
        <v>100</v>
      </c>
      <c r="D137" s="75" t="s">
        <v>53</v>
      </c>
      <c r="E137" s="76"/>
      <c r="F137" s="10"/>
      <c r="G137" s="96">
        <f>G138</f>
        <v>5589200</v>
      </c>
      <c r="H137" s="104">
        <f>+H138</f>
        <v>915990.9600000001</v>
      </c>
    </row>
    <row r="138" spans="1:8" ht="12.75" outlineLevel="1">
      <c r="A138" s="72" t="s">
        <v>102</v>
      </c>
      <c r="B138" s="73"/>
      <c r="C138" s="74" t="s">
        <v>100</v>
      </c>
      <c r="D138" s="75" t="s">
        <v>53</v>
      </c>
      <c r="E138" s="76" t="s">
        <v>110</v>
      </c>
      <c r="F138" s="13"/>
      <c r="G138" s="96">
        <f>G139</f>
        <v>5589200</v>
      </c>
      <c r="H138" s="104">
        <f>+H139</f>
        <v>915990.9600000001</v>
      </c>
    </row>
    <row r="139" spans="1:8" ht="25.5" outlineLevel="1">
      <c r="A139" s="18" t="s">
        <v>15</v>
      </c>
      <c r="B139" s="73"/>
      <c r="C139" s="74" t="s">
        <v>100</v>
      </c>
      <c r="D139" s="75" t="s">
        <v>53</v>
      </c>
      <c r="E139" s="10" t="s">
        <v>104</v>
      </c>
      <c r="F139" s="13"/>
      <c r="G139" s="96">
        <f>G140+G144+G147</f>
        <v>5589200</v>
      </c>
      <c r="H139" s="104">
        <f>+H140+H144+H147</f>
        <v>915990.9600000001</v>
      </c>
    </row>
    <row r="140" spans="1:8" ht="63.75" outlineLevel="1">
      <c r="A140" s="105" t="s">
        <v>103</v>
      </c>
      <c r="B140" s="10"/>
      <c r="C140" s="10" t="s">
        <v>12</v>
      </c>
      <c r="D140" s="10" t="s">
        <v>9</v>
      </c>
      <c r="E140" s="10" t="s">
        <v>104</v>
      </c>
      <c r="F140" s="10">
        <v>100</v>
      </c>
      <c r="G140" s="96">
        <f>G141</f>
        <v>4939200</v>
      </c>
      <c r="H140" s="104">
        <f>+H141</f>
        <v>695505.02</v>
      </c>
    </row>
    <row r="141" spans="1:8" ht="25.5">
      <c r="A141" s="105" t="s">
        <v>77</v>
      </c>
      <c r="B141" s="10"/>
      <c r="C141" s="10" t="s">
        <v>12</v>
      </c>
      <c r="D141" s="10" t="s">
        <v>9</v>
      </c>
      <c r="E141" s="10" t="s">
        <v>104</v>
      </c>
      <c r="F141" s="10">
        <v>110</v>
      </c>
      <c r="G141" s="96">
        <f>G142+G143</f>
        <v>4939200</v>
      </c>
      <c r="H141" s="104">
        <f>+H142+H143</f>
        <v>695505.02</v>
      </c>
    </row>
    <row r="142" spans="1:8" ht="12.75">
      <c r="A142" s="105" t="s">
        <v>86</v>
      </c>
      <c r="B142" s="10"/>
      <c r="C142" s="10" t="s">
        <v>12</v>
      </c>
      <c r="D142" s="10" t="s">
        <v>9</v>
      </c>
      <c r="E142" s="10" t="s">
        <v>104</v>
      </c>
      <c r="F142" s="10">
        <v>111</v>
      </c>
      <c r="G142" s="96">
        <v>4926000</v>
      </c>
      <c r="H142" s="104">
        <v>693105.02</v>
      </c>
    </row>
    <row r="143" spans="1:8" ht="25.5">
      <c r="A143" s="18" t="s">
        <v>105</v>
      </c>
      <c r="B143" s="10"/>
      <c r="C143" s="10" t="s">
        <v>12</v>
      </c>
      <c r="D143" s="10" t="s">
        <v>9</v>
      </c>
      <c r="E143" s="10" t="s">
        <v>104</v>
      </c>
      <c r="F143" s="10">
        <v>112</v>
      </c>
      <c r="G143" s="96">
        <v>13200</v>
      </c>
      <c r="H143" s="104">
        <v>2400</v>
      </c>
    </row>
    <row r="144" spans="1:8" ht="25.5">
      <c r="A144" s="105" t="s">
        <v>78</v>
      </c>
      <c r="B144" s="10"/>
      <c r="C144" s="10" t="s">
        <v>12</v>
      </c>
      <c r="D144" s="10" t="s">
        <v>9</v>
      </c>
      <c r="E144" s="10" t="s">
        <v>104</v>
      </c>
      <c r="F144" s="10">
        <v>200</v>
      </c>
      <c r="G144" s="96">
        <f>G145</f>
        <v>649795</v>
      </c>
      <c r="H144" s="104">
        <f>+H145</f>
        <v>220282.32</v>
      </c>
    </row>
    <row r="145" spans="1:8" ht="25.5">
      <c r="A145" s="105" t="s">
        <v>78</v>
      </c>
      <c r="B145" s="10"/>
      <c r="C145" s="10" t="s">
        <v>12</v>
      </c>
      <c r="D145" s="10" t="s">
        <v>9</v>
      </c>
      <c r="E145" s="10" t="s">
        <v>104</v>
      </c>
      <c r="F145" s="10">
        <v>240</v>
      </c>
      <c r="G145" s="96">
        <f>G146</f>
        <v>649795</v>
      </c>
      <c r="H145" s="104">
        <f>+H146</f>
        <v>220282.32</v>
      </c>
    </row>
    <row r="146" spans="1:8" ht="25.5">
      <c r="A146" s="105" t="s">
        <v>93</v>
      </c>
      <c r="B146" s="10"/>
      <c r="C146" s="10" t="s">
        <v>12</v>
      </c>
      <c r="D146" s="10" t="s">
        <v>9</v>
      </c>
      <c r="E146" s="10" t="s">
        <v>104</v>
      </c>
      <c r="F146" s="10">
        <v>244</v>
      </c>
      <c r="G146" s="96">
        <v>649795</v>
      </c>
      <c r="H146" s="104">
        <v>220282.32</v>
      </c>
    </row>
    <row r="147" spans="1:8" ht="12.75">
      <c r="A147" s="18" t="s">
        <v>82</v>
      </c>
      <c r="B147" s="12"/>
      <c r="C147" s="10" t="s">
        <v>12</v>
      </c>
      <c r="D147" s="10" t="s">
        <v>9</v>
      </c>
      <c r="E147" s="10" t="s">
        <v>104</v>
      </c>
      <c r="F147" s="9">
        <v>800</v>
      </c>
      <c r="G147" s="96">
        <f>+G148</f>
        <v>205</v>
      </c>
      <c r="H147" s="104">
        <f>+H148</f>
        <v>203.62</v>
      </c>
    </row>
    <row r="148" spans="1:8" ht="12.75">
      <c r="A148" s="18" t="s">
        <v>83</v>
      </c>
      <c r="B148" s="12"/>
      <c r="C148" s="10" t="s">
        <v>12</v>
      </c>
      <c r="D148" s="10" t="s">
        <v>9</v>
      </c>
      <c r="E148" s="10" t="s">
        <v>104</v>
      </c>
      <c r="F148" s="9">
        <v>850</v>
      </c>
      <c r="G148" s="96">
        <f>+G149</f>
        <v>205</v>
      </c>
      <c r="H148" s="104">
        <f>+H149</f>
        <v>203.62</v>
      </c>
    </row>
    <row r="149" spans="1:8" ht="25.5">
      <c r="A149" s="18" t="s">
        <v>84</v>
      </c>
      <c r="B149" s="12"/>
      <c r="C149" s="10" t="s">
        <v>12</v>
      </c>
      <c r="D149" s="10" t="s">
        <v>9</v>
      </c>
      <c r="E149" s="10" t="s">
        <v>104</v>
      </c>
      <c r="F149" s="9">
        <v>852</v>
      </c>
      <c r="G149" s="96">
        <v>205</v>
      </c>
      <c r="H149" s="104">
        <v>203.62</v>
      </c>
    </row>
    <row r="150" spans="1:8" ht="51">
      <c r="A150" s="67" t="s">
        <v>145</v>
      </c>
      <c r="B150" s="68">
        <v>914</v>
      </c>
      <c r="C150" s="69"/>
      <c r="D150" s="70"/>
      <c r="E150" s="71"/>
      <c r="F150" s="9"/>
      <c r="G150" s="90">
        <f>G151</f>
        <v>12458926</v>
      </c>
      <c r="H150" s="103">
        <f>+H151</f>
        <v>2282919.12</v>
      </c>
    </row>
    <row r="151" spans="1:8" ht="12.75">
      <c r="A151" s="72" t="s">
        <v>99</v>
      </c>
      <c r="B151" s="73"/>
      <c r="C151" s="74" t="s">
        <v>100</v>
      </c>
      <c r="D151" s="75"/>
      <c r="E151" s="76"/>
      <c r="F151" s="13"/>
      <c r="G151" s="96">
        <f>G152</f>
        <v>12458926</v>
      </c>
      <c r="H151" s="104">
        <f>+H152</f>
        <v>2282919.12</v>
      </c>
    </row>
    <row r="152" spans="1:8" ht="12.75">
      <c r="A152" s="72" t="s">
        <v>107</v>
      </c>
      <c r="B152" s="73"/>
      <c r="C152" s="74" t="s">
        <v>100</v>
      </c>
      <c r="D152" s="75" t="s">
        <v>32</v>
      </c>
      <c r="E152" s="76"/>
      <c r="F152" s="9"/>
      <c r="G152" s="96">
        <f>G153</f>
        <v>12458926</v>
      </c>
      <c r="H152" s="104">
        <f>+H153</f>
        <v>2282919.12</v>
      </c>
    </row>
    <row r="153" spans="1:8" ht="25.5">
      <c r="A153" s="19" t="s">
        <v>108</v>
      </c>
      <c r="B153" s="73"/>
      <c r="C153" s="74" t="s">
        <v>100</v>
      </c>
      <c r="D153" s="75" t="s">
        <v>32</v>
      </c>
      <c r="E153" s="10" t="s">
        <v>111</v>
      </c>
      <c r="F153" s="13"/>
      <c r="G153" s="96">
        <f>G154</f>
        <v>12458926</v>
      </c>
      <c r="H153" s="104">
        <f>+H154</f>
        <v>2282919.12</v>
      </c>
    </row>
    <row r="154" spans="1:8" ht="25.5">
      <c r="A154" s="19" t="s">
        <v>15</v>
      </c>
      <c r="B154" s="73"/>
      <c r="C154" s="74" t="s">
        <v>100</v>
      </c>
      <c r="D154" s="75" t="s">
        <v>32</v>
      </c>
      <c r="E154" s="10" t="s">
        <v>109</v>
      </c>
      <c r="F154" s="9"/>
      <c r="G154" s="96">
        <f>G155+G160</f>
        <v>12458926</v>
      </c>
      <c r="H154" s="104">
        <f>+H155+H160</f>
        <v>2282919.12</v>
      </c>
    </row>
    <row r="155" spans="1:8" ht="63.75">
      <c r="A155" s="105" t="s">
        <v>103</v>
      </c>
      <c r="B155" s="10"/>
      <c r="C155" s="10" t="s">
        <v>12</v>
      </c>
      <c r="D155" s="10" t="s">
        <v>10</v>
      </c>
      <c r="E155" s="10" t="s">
        <v>109</v>
      </c>
      <c r="F155" s="10">
        <v>100</v>
      </c>
      <c r="G155" s="96">
        <f>G156</f>
        <v>10100488</v>
      </c>
      <c r="H155" s="104">
        <f>+H156</f>
        <v>1746264.75</v>
      </c>
    </row>
    <row r="156" spans="1:8" ht="25.5">
      <c r="A156" s="105" t="s">
        <v>77</v>
      </c>
      <c r="B156" s="10"/>
      <c r="C156" s="10" t="s">
        <v>12</v>
      </c>
      <c r="D156" s="10" t="s">
        <v>10</v>
      </c>
      <c r="E156" s="10" t="s">
        <v>109</v>
      </c>
      <c r="F156" s="10">
        <v>110</v>
      </c>
      <c r="G156" s="96">
        <f>G157+G158</f>
        <v>10100488</v>
      </c>
      <c r="H156" s="104">
        <f>+H157+H158</f>
        <v>1746264.75</v>
      </c>
    </row>
    <row r="157" spans="1:8" ht="12.75">
      <c r="A157" s="105" t="s">
        <v>86</v>
      </c>
      <c r="B157" s="10"/>
      <c r="C157" s="10" t="s">
        <v>12</v>
      </c>
      <c r="D157" s="10" t="s">
        <v>10</v>
      </c>
      <c r="E157" s="10" t="s">
        <v>109</v>
      </c>
      <c r="F157" s="10">
        <v>111</v>
      </c>
      <c r="G157" s="96">
        <v>10068488</v>
      </c>
      <c r="H157" s="104">
        <v>1741064.75</v>
      </c>
    </row>
    <row r="158" spans="1:8" ht="25.5">
      <c r="A158" s="18" t="s">
        <v>105</v>
      </c>
      <c r="B158" s="10"/>
      <c r="C158" s="10" t="s">
        <v>12</v>
      </c>
      <c r="D158" s="10" t="s">
        <v>10</v>
      </c>
      <c r="E158" s="10" t="s">
        <v>109</v>
      </c>
      <c r="F158" s="10">
        <v>112</v>
      </c>
      <c r="G158" s="96">
        <f>G159</f>
        <v>32000</v>
      </c>
      <c r="H158" s="96">
        <f>+H159</f>
        <v>5200</v>
      </c>
    </row>
    <row r="159" spans="1:8" ht="12.75">
      <c r="A159" s="18" t="s">
        <v>106</v>
      </c>
      <c r="B159" s="10"/>
      <c r="C159" s="10" t="s">
        <v>12</v>
      </c>
      <c r="D159" s="10" t="s">
        <v>10</v>
      </c>
      <c r="E159" s="10" t="s">
        <v>109</v>
      </c>
      <c r="F159" s="10">
        <v>112</v>
      </c>
      <c r="G159" s="96">
        <v>32000</v>
      </c>
      <c r="H159" s="96">
        <v>5200</v>
      </c>
    </row>
    <row r="160" spans="1:8" ht="25.5">
      <c r="A160" s="105" t="s">
        <v>78</v>
      </c>
      <c r="B160" s="10"/>
      <c r="C160" s="10" t="s">
        <v>12</v>
      </c>
      <c r="D160" s="10" t="s">
        <v>10</v>
      </c>
      <c r="E160" s="10" t="s">
        <v>109</v>
      </c>
      <c r="F160" s="10">
        <v>200</v>
      </c>
      <c r="G160" s="96">
        <f>G161</f>
        <v>2358438</v>
      </c>
      <c r="H160" s="104">
        <f>+H161</f>
        <v>536654.37</v>
      </c>
    </row>
    <row r="161" spans="1:8" ht="25.5">
      <c r="A161" s="105" t="s">
        <v>78</v>
      </c>
      <c r="B161" s="10"/>
      <c r="C161" s="10" t="s">
        <v>12</v>
      </c>
      <c r="D161" s="10" t="s">
        <v>10</v>
      </c>
      <c r="E161" s="10" t="s">
        <v>109</v>
      </c>
      <c r="F161" s="10">
        <v>240</v>
      </c>
      <c r="G161" s="96">
        <f>+G162+G163</f>
        <v>2358438</v>
      </c>
      <c r="H161" s="104">
        <f>+H162+H163</f>
        <v>536654.37</v>
      </c>
    </row>
    <row r="162" spans="1:8" ht="38.25">
      <c r="A162" s="18" t="s">
        <v>80</v>
      </c>
      <c r="B162" s="10"/>
      <c r="C162" s="10" t="s">
        <v>12</v>
      </c>
      <c r="D162" s="10" t="s">
        <v>10</v>
      </c>
      <c r="E162" s="10" t="s">
        <v>109</v>
      </c>
      <c r="F162" s="10">
        <v>242</v>
      </c>
      <c r="G162" s="96">
        <v>46200</v>
      </c>
      <c r="H162" s="104">
        <v>46165</v>
      </c>
    </row>
    <row r="163" spans="1:8" ht="25.5">
      <c r="A163" s="105" t="s">
        <v>93</v>
      </c>
      <c r="B163" s="10"/>
      <c r="C163" s="10" t="s">
        <v>12</v>
      </c>
      <c r="D163" s="10" t="s">
        <v>10</v>
      </c>
      <c r="E163" s="10" t="s">
        <v>109</v>
      </c>
      <c r="F163" s="10">
        <v>244</v>
      </c>
      <c r="G163" s="96">
        <v>2312238</v>
      </c>
      <c r="H163" s="104">
        <v>490489.37</v>
      </c>
    </row>
    <row r="164" spans="1:8" ht="14.25">
      <c r="A164" s="112" t="s">
        <v>141</v>
      </c>
      <c r="B164" s="7">
        <v>914</v>
      </c>
      <c r="C164" s="44" t="s">
        <v>52</v>
      </c>
      <c r="D164" s="44" t="s">
        <v>53</v>
      </c>
      <c r="E164" s="24"/>
      <c r="F164" s="9"/>
      <c r="G164" s="90">
        <f>+G165+G173</f>
        <v>4573850</v>
      </c>
      <c r="H164" s="103">
        <f>+H165+H173</f>
        <v>404816.52999999997</v>
      </c>
    </row>
    <row r="165" spans="1:8" ht="25.5">
      <c r="A165" s="110" t="s">
        <v>15</v>
      </c>
      <c r="B165" s="10"/>
      <c r="C165" s="44" t="s">
        <v>52</v>
      </c>
      <c r="D165" s="44" t="s">
        <v>53</v>
      </c>
      <c r="E165" s="44" t="s">
        <v>55</v>
      </c>
      <c r="F165" s="44" t="s">
        <v>34</v>
      </c>
      <c r="G165" s="90">
        <f>+G166+G169</f>
        <v>4291850</v>
      </c>
      <c r="H165" s="103">
        <f>+H166+H169</f>
        <v>370019.55</v>
      </c>
    </row>
    <row r="166" spans="1:8" ht="76.5">
      <c r="A166" s="111" t="s">
        <v>76</v>
      </c>
      <c r="B166" s="10"/>
      <c r="C166" s="24" t="s">
        <v>52</v>
      </c>
      <c r="D166" s="24" t="s">
        <v>53</v>
      </c>
      <c r="E166" s="24" t="s">
        <v>55</v>
      </c>
      <c r="F166" s="10">
        <v>100</v>
      </c>
      <c r="G166" s="96">
        <f>+G167</f>
        <v>1246000</v>
      </c>
      <c r="H166" s="104">
        <f>+H167</f>
        <v>159143.55</v>
      </c>
    </row>
    <row r="167" spans="1:8" ht="25.5">
      <c r="A167" s="111" t="s">
        <v>77</v>
      </c>
      <c r="B167" s="10"/>
      <c r="C167" s="24" t="s">
        <v>52</v>
      </c>
      <c r="D167" s="24" t="s">
        <v>53</v>
      </c>
      <c r="E167" s="24" t="s">
        <v>55</v>
      </c>
      <c r="F167" s="10">
        <v>110</v>
      </c>
      <c r="G167" s="96">
        <f>+G168</f>
        <v>1246000</v>
      </c>
      <c r="H167" s="104">
        <f>+H168</f>
        <v>159143.55</v>
      </c>
    </row>
    <row r="168" spans="1:8" ht="12.75">
      <c r="A168" s="111" t="s">
        <v>86</v>
      </c>
      <c r="B168" s="10"/>
      <c r="C168" s="24" t="s">
        <v>52</v>
      </c>
      <c r="D168" s="24" t="s">
        <v>53</v>
      </c>
      <c r="E168" s="24" t="s">
        <v>55</v>
      </c>
      <c r="F168" s="10">
        <v>111</v>
      </c>
      <c r="G168" s="96">
        <v>1246000</v>
      </c>
      <c r="H168" s="104">
        <v>159143.55</v>
      </c>
    </row>
    <row r="169" spans="1:8" ht="26.25">
      <c r="A169" s="111" t="s">
        <v>78</v>
      </c>
      <c r="B169" s="10"/>
      <c r="C169" s="24" t="s">
        <v>52</v>
      </c>
      <c r="D169" s="24" t="s">
        <v>53</v>
      </c>
      <c r="E169" s="24" t="s">
        <v>55</v>
      </c>
      <c r="F169" s="9">
        <v>200</v>
      </c>
      <c r="G169" s="100">
        <f>+G170</f>
        <v>3045850</v>
      </c>
      <c r="H169" s="100">
        <f>+H170</f>
        <v>210876</v>
      </c>
    </row>
    <row r="170" spans="1:8" ht="26.25">
      <c r="A170" s="111" t="s">
        <v>79</v>
      </c>
      <c r="B170" s="10"/>
      <c r="C170" s="24" t="s">
        <v>52</v>
      </c>
      <c r="D170" s="24" t="s">
        <v>53</v>
      </c>
      <c r="E170" s="24" t="s">
        <v>55</v>
      </c>
      <c r="F170" s="9">
        <v>240</v>
      </c>
      <c r="G170" s="100">
        <f>+G171+G172</f>
        <v>3045850</v>
      </c>
      <c r="H170" s="100">
        <f>+H171+H172</f>
        <v>210876</v>
      </c>
    </row>
    <row r="171" spans="1:8" ht="39">
      <c r="A171" s="111" t="s">
        <v>80</v>
      </c>
      <c r="B171" s="10"/>
      <c r="C171" s="24" t="s">
        <v>52</v>
      </c>
      <c r="D171" s="24" t="s">
        <v>53</v>
      </c>
      <c r="E171" s="24" t="s">
        <v>55</v>
      </c>
      <c r="F171" s="9">
        <v>242</v>
      </c>
      <c r="G171" s="100"/>
      <c r="H171" s="100"/>
    </row>
    <row r="172" spans="1:8" ht="25.5">
      <c r="A172" s="111" t="s">
        <v>81</v>
      </c>
      <c r="B172" s="10"/>
      <c r="C172" s="24" t="s">
        <v>52</v>
      </c>
      <c r="D172" s="24" t="s">
        <v>53</v>
      </c>
      <c r="E172" s="24" t="s">
        <v>55</v>
      </c>
      <c r="F172" s="9">
        <v>244</v>
      </c>
      <c r="G172" s="96">
        <v>3045850</v>
      </c>
      <c r="H172" s="96">
        <v>210876</v>
      </c>
    </row>
    <row r="173" spans="1:8" ht="12.75">
      <c r="A173" s="17" t="s">
        <v>129</v>
      </c>
      <c r="B173" s="10"/>
      <c r="C173" s="44" t="s">
        <v>52</v>
      </c>
      <c r="D173" s="44" t="s">
        <v>53</v>
      </c>
      <c r="E173" s="44" t="s">
        <v>130</v>
      </c>
      <c r="F173" s="44" t="s">
        <v>34</v>
      </c>
      <c r="G173" s="90">
        <f>+G174</f>
        <v>282000</v>
      </c>
      <c r="H173" s="103">
        <f>+H174</f>
        <v>34796.98</v>
      </c>
    </row>
    <row r="174" spans="1:8" ht="25.5">
      <c r="A174" s="17" t="s">
        <v>15</v>
      </c>
      <c r="B174" s="10"/>
      <c r="C174" s="24" t="s">
        <v>52</v>
      </c>
      <c r="D174" s="24" t="s">
        <v>53</v>
      </c>
      <c r="E174" s="24" t="s">
        <v>131</v>
      </c>
      <c r="F174" s="24" t="s">
        <v>34</v>
      </c>
      <c r="G174" s="96">
        <f>+G175+G178</f>
        <v>282000</v>
      </c>
      <c r="H174" s="104">
        <f>+H175+H178</f>
        <v>34796.98</v>
      </c>
    </row>
    <row r="175" spans="1:8" ht="76.5">
      <c r="A175" s="18" t="s">
        <v>76</v>
      </c>
      <c r="B175" s="10"/>
      <c r="C175" s="24" t="s">
        <v>52</v>
      </c>
      <c r="D175" s="24" t="s">
        <v>53</v>
      </c>
      <c r="E175" s="24" t="s">
        <v>131</v>
      </c>
      <c r="F175" s="10">
        <v>100</v>
      </c>
      <c r="G175" s="96">
        <f>+G176</f>
        <v>222000</v>
      </c>
      <c r="H175" s="104">
        <f>+H176</f>
        <v>34796.98</v>
      </c>
    </row>
    <row r="176" spans="1:8" ht="25.5">
      <c r="A176" s="18" t="s">
        <v>77</v>
      </c>
      <c r="B176" s="10"/>
      <c r="C176" s="24" t="s">
        <v>52</v>
      </c>
      <c r="D176" s="24" t="s">
        <v>53</v>
      </c>
      <c r="E176" s="24" t="s">
        <v>131</v>
      </c>
      <c r="F176" s="10">
        <v>110</v>
      </c>
      <c r="G176" s="96">
        <f>+G177</f>
        <v>222000</v>
      </c>
      <c r="H176" s="104">
        <f>+H177</f>
        <v>34796.98</v>
      </c>
    </row>
    <row r="177" spans="1:8" ht="12.75">
      <c r="A177" s="18" t="s">
        <v>86</v>
      </c>
      <c r="B177" s="10"/>
      <c r="C177" s="24" t="s">
        <v>52</v>
      </c>
      <c r="D177" s="24" t="s">
        <v>53</v>
      </c>
      <c r="E177" s="24" t="s">
        <v>131</v>
      </c>
      <c r="F177" s="10">
        <v>111</v>
      </c>
      <c r="G177" s="96">
        <v>222000</v>
      </c>
      <c r="H177" s="104">
        <v>34796.98</v>
      </c>
    </row>
    <row r="178" spans="1:8" ht="25.5">
      <c r="A178" s="18" t="s">
        <v>78</v>
      </c>
      <c r="B178" s="10"/>
      <c r="C178" s="24" t="s">
        <v>52</v>
      </c>
      <c r="D178" s="24" t="s">
        <v>53</v>
      </c>
      <c r="E178" s="24" t="s">
        <v>131</v>
      </c>
      <c r="F178" s="9">
        <v>200</v>
      </c>
      <c r="G178" s="96">
        <f>+G179</f>
        <v>60000</v>
      </c>
      <c r="H178" s="96">
        <f>+H179</f>
        <v>0</v>
      </c>
    </row>
    <row r="179" spans="1:8" ht="25.5">
      <c r="A179" s="18" t="s">
        <v>79</v>
      </c>
      <c r="B179" s="10"/>
      <c r="C179" s="24" t="s">
        <v>52</v>
      </c>
      <c r="D179" s="24" t="s">
        <v>53</v>
      </c>
      <c r="E179" s="24" t="s">
        <v>131</v>
      </c>
      <c r="F179" s="9">
        <v>240</v>
      </c>
      <c r="G179" s="96">
        <f>+G180</f>
        <v>60000</v>
      </c>
      <c r="H179" s="96">
        <f>+H180</f>
        <v>0</v>
      </c>
    </row>
    <row r="180" spans="1:8" ht="25.5">
      <c r="A180" s="18" t="s">
        <v>81</v>
      </c>
      <c r="B180" s="10"/>
      <c r="C180" s="24" t="s">
        <v>52</v>
      </c>
      <c r="D180" s="24" t="s">
        <v>53</v>
      </c>
      <c r="E180" s="24" t="s">
        <v>131</v>
      </c>
      <c r="F180" s="9">
        <v>244</v>
      </c>
      <c r="G180" s="96">
        <v>60000</v>
      </c>
      <c r="H180" s="96">
        <v>0</v>
      </c>
    </row>
    <row r="181" spans="1:8" ht="12.75">
      <c r="A181" s="29"/>
      <c r="B181" s="37"/>
      <c r="C181" s="20"/>
      <c r="D181" s="20"/>
      <c r="E181" s="14"/>
      <c r="F181" s="14"/>
      <c r="G181" s="14"/>
      <c r="H181" s="30"/>
    </row>
    <row r="182" spans="1:8" ht="12.75">
      <c r="A182" s="28"/>
      <c r="B182" s="37"/>
      <c r="C182" s="20"/>
      <c r="D182" s="20"/>
      <c r="E182" s="14"/>
      <c r="F182" s="14"/>
      <c r="G182" s="14"/>
      <c r="H182" s="30"/>
    </row>
    <row r="183" spans="1:8" ht="38.25" customHeight="1">
      <c r="A183" s="28"/>
      <c r="B183" s="37"/>
      <c r="C183" s="20"/>
      <c r="D183" s="20"/>
      <c r="E183" s="14"/>
      <c r="F183" s="14"/>
      <c r="G183" s="14"/>
      <c r="H183" s="20"/>
    </row>
    <row r="184" spans="1:8" ht="12.75">
      <c r="A184" s="28"/>
      <c r="B184" s="37"/>
      <c r="C184" s="20"/>
      <c r="D184" s="20"/>
      <c r="E184" s="14"/>
      <c r="F184" s="14"/>
      <c r="G184" s="14"/>
      <c r="H184" s="20"/>
    </row>
    <row r="185" spans="1:8" ht="12.75">
      <c r="A185" s="28"/>
      <c r="B185" s="37"/>
      <c r="C185" s="20"/>
      <c r="D185" s="20"/>
      <c r="E185" s="14"/>
      <c r="F185" s="14"/>
      <c r="G185" s="14"/>
      <c r="H185" s="20"/>
    </row>
    <row r="186" spans="1:8" ht="12.75">
      <c r="A186" s="35"/>
      <c r="B186" s="38"/>
      <c r="C186" s="34"/>
      <c r="D186" s="34"/>
      <c r="E186" s="32"/>
      <c r="F186" s="32"/>
      <c r="G186" s="32"/>
      <c r="H186" s="33"/>
    </row>
    <row r="187" spans="1:8" ht="12.75">
      <c r="A187" s="28"/>
      <c r="B187" s="37"/>
      <c r="C187" s="20"/>
      <c r="D187" s="20"/>
      <c r="E187" s="14"/>
      <c r="F187" s="14"/>
      <c r="G187" s="14"/>
      <c r="H187" s="30"/>
    </row>
    <row r="188" spans="1:8" ht="12.75">
      <c r="A188" s="29"/>
      <c r="B188" s="39"/>
      <c r="C188" s="14"/>
      <c r="D188" s="14"/>
      <c r="E188" s="14"/>
      <c r="F188" s="14"/>
      <c r="G188" s="14"/>
      <c r="H188" s="40"/>
    </row>
    <row r="189" spans="1:8" ht="12.75">
      <c r="A189" s="31"/>
      <c r="B189" s="36"/>
      <c r="C189" s="41"/>
      <c r="D189" s="41"/>
      <c r="E189" s="41"/>
      <c r="F189" s="37"/>
      <c r="G189" s="37"/>
      <c r="H189" s="33"/>
    </row>
    <row r="190" spans="1:8" ht="12.75">
      <c r="A190" s="31"/>
      <c r="B190" s="36"/>
      <c r="C190" s="41"/>
      <c r="D190" s="41"/>
      <c r="E190" s="41"/>
      <c r="F190" s="37"/>
      <c r="G190" s="37"/>
      <c r="H190" s="33"/>
    </row>
    <row r="191" spans="1:8" ht="12.75">
      <c r="A191" s="31"/>
      <c r="B191" s="38"/>
      <c r="C191" s="41"/>
      <c r="D191" s="41"/>
      <c r="E191" s="41"/>
      <c r="F191" s="41"/>
      <c r="G191" s="41"/>
      <c r="H191" s="33"/>
    </row>
    <row r="192" spans="1:8" ht="12.75">
      <c r="A192" s="28"/>
      <c r="B192" s="37"/>
      <c r="C192" s="2"/>
      <c r="D192" s="2"/>
      <c r="E192" s="2"/>
      <c r="F192" s="2"/>
      <c r="G192" s="2"/>
      <c r="H192" s="30"/>
    </row>
    <row r="193" spans="1:8" ht="12.75">
      <c r="A193" s="29"/>
      <c r="B193" s="37"/>
      <c r="C193" s="2"/>
      <c r="D193" s="2"/>
      <c r="E193" s="2"/>
      <c r="F193" s="2"/>
      <c r="G193" s="2"/>
      <c r="H193" s="30"/>
    </row>
    <row r="194" spans="1:8" ht="12.75">
      <c r="A194" s="29"/>
      <c r="B194" s="37"/>
      <c r="C194" s="2"/>
      <c r="D194" s="2"/>
      <c r="E194" s="2"/>
      <c r="F194" s="2"/>
      <c r="G194" s="2"/>
      <c r="H194" s="30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5" ht="12.75">
      <c r="I205" s="15"/>
    </row>
  </sheetData>
  <sheetProtection/>
  <mergeCells count="8">
    <mergeCell ref="A18:H18"/>
    <mergeCell ref="A19:H19"/>
    <mergeCell ref="A6:H6"/>
    <mergeCell ref="A7:H7"/>
    <mergeCell ref="E1:H1"/>
    <mergeCell ref="A5:H5"/>
    <mergeCell ref="E2:H2"/>
    <mergeCell ref="A17:H17"/>
  </mergeCells>
  <printOptions/>
  <pageMargins left="0.24" right="0.14" top="0.12" bottom="0.46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Grol</cp:lastModifiedBy>
  <cp:lastPrinted>2012-04-25T04:48:12Z</cp:lastPrinted>
  <dcterms:created xsi:type="dcterms:W3CDTF">2004-09-28T07:26:23Z</dcterms:created>
  <dcterms:modified xsi:type="dcterms:W3CDTF">2012-04-25T04:50:20Z</dcterms:modified>
  <cp:category/>
  <cp:version/>
  <cp:contentType/>
  <cp:contentStatus/>
</cp:coreProperties>
</file>